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KAROLINA\2020\GUIA Y FORMATOS CP 2020\I. INF. CONTABLE CP 2020\"/>
    </mc:Choice>
  </mc:AlternateContent>
  <bookViews>
    <workbookView xWindow="0" yWindow="0" windowWidth="20490" windowHeight="7755" firstSheet="2" activeTab="7"/>
  </bookViews>
  <sheets>
    <sheet name="ESF" sheetId="1" r:id="rId1"/>
    <sheet name="EA " sheetId="2" r:id="rId2"/>
    <sheet name="EVHP " sheetId="13" r:id="rId3"/>
    <sheet name="ECSF" sheetId="3" r:id="rId4"/>
    <sheet name="EFE" sheetId="7" r:id="rId5"/>
    <sheet name="EAA" sheetId="10" r:id="rId6"/>
    <sheet name="EADoP" sheetId="16" r:id="rId7"/>
    <sheet name="I.P.C." sheetId="12" r:id="rId8"/>
  </sheets>
  <externalReferences>
    <externalReference r:id="rId9"/>
  </externalReferences>
  <definedNames>
    <definedName name="_xlnm.Print_Area" localSheetId="1">'EA '!$A$2:$K$65</definedName>
    <definedName name="_xlnm.Print_Area" localSheetId="5">EAA!$A$2:$I$47</definedName>
    <definedName name="_xlnm.Print_Area" localSheetId="6">EADoP!$A$2:$J$61</definedName>
    <definedName name="_xlnm.Print_Area" localSheetId="3">ECSF!$A$2:$K$64</definedName>
    <definedName name="_xlnm.Print_Area" localSheetId="4">EFE!$A$2:$Q$62</definedName>
    <definedName name="_xlnm.Print_Area" localSheetId="0">ESF!$A$2:$L$75</definedName>
    <definedName name="_xlnm.Print_Area" localSheetId="2">'EVHP '!$A$2:$I$58</definedName>
    <definedName name="_xlnm.Print_Area" localSheetId="7">I.P.C.!$A$2:$J$62</definedName>
    <definedName name="b" localSheetId="2">#REF!</definedName>
    <definedName name="b">#REF!</definedName>
    <definedName name="ba" localSheetId="2">#REF!</definedName>
    <definedName name="ba">#REF!</definedName>
    <definedName name="_xlnm.Database" localSheetId="2">#REF!</definedName>
    <definedName name="_xlnm.Database">#REF!</definedName>
    <definedName name="bdelmes">[1]bdelmes!$A$8:$K$354</definedName>
    <definedName name="etiqueta" localSheetId="2">#REF!</definedName>
    <definedName name="etiqueta">#REF!</definedName>
    <definedName name="gto" localSheetId="2">#REF!</definedName>
    <definedName name="gto">#REF!</definedName>
    <definedName name="lhjlh" localSheetId="2">#REF!</definedName>
    <definedName name="lhjlh">#REF!</definedName>
    <definedName name="mmm" localSheetId="2">#REF!</definedName>
    <definedName name="mmm">#REF!</definedName>
    <definedName name="mo" localSheetId="2">#REF!</definedName>
    <definedName name="mo">#REF!</definedName>
    <definedName name="modelo" localSheetId="2">#REF!</definedName>
    <definedName name="modelo">#REF!</definedName>
    <definedName name="MODELOCEDULA" localSheetId="2">#REF!</definedName>
    <definedName name="MODELOCEDULA">#REF!</definedName>
    <definedName name="na" localSheetId="2">#REF!</definedName>
    <definedName name="na">#REF!</definedName>
    <definedName name="no">#REF!</definedName>
    <definedName name="nooo">#REF!</definedName>
    <definedName name="nuevo" localSheetId="2">#REF!</definedName>
    <definedName name="nuevo">#REF!</definedName>
    <definedName name="ñ" localSheetId="2">#REF!</definedName>
    <definedName name="ñ">#REF!</definedName>
    <definedName name="presupuesto" localSheetId="2">#REF!</definedName>
    <definedName name="presupuesto">#REF!</definedName>
    <definedName name="si" localSheetId="2">#REF!</definedName>
    <definedName name="si">#REF!</definedName>
    <definedName name="TOTASIGNADO" localSheetId="2">#REF!</definedName>
    <definedName name="TOTASIGNADO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H41" i="13" l="1"/>
  <c r="H40" i="13"/>
  <c r="H39" i="13"/>
  <c r="H38" i="13"/>
  <c r="H37" i="13"/>
  <c r="G36" i="13"/>
  <c r="G47" i="13" s="1"/>
  <c r="F36" i="13"/>
  <c r="E36" i="13"/>
  <c r="D36" i="13"/>
  <c r="H34" i="13"/>
  <c r="H33" i="13"/>
  <c r="H32" i="13"/>
  <c r="H31" i="13"/>
  <c r="G31" i="13"/>
  <c r="F31" i="13"/>
  <c r="E31" i="13"/>
  <c r="D31" i="13"/>
  <c r="G29" i="13"/>
  <c r="F29" i="13"/>
  <c r="F47" i="13" s="1"/>
  <c r="E29" i="13"/>
  <c r="E47" i="13" s="1"/>
  <c r="H27" i="13"/>
  <c r="H26" i="13"/>
  <c r="H25" i="13" s="1"/>
  <c r="G25" i="13"/>
  <c r="F25" i="13"/>
  <c r="E25" i="13"/>
  <c r="D25" i="13"/>
  <c r="H23" i="13"/>
  <c r="H22" i="13"/>
  <c r="H21" i="13"/>
  <c r="H20" i="13"/>
  <c r="H19" i="13"/>
  <c r="G18" i="13"/>
  <c r="F18" i="13"/>
  <c r="E18" i="13"/>
  <c r="D18" i="13"/>
  <c r="D29" i="13" s="1"/>
  <c r="D47" i="13" s="1"/>
  <c r="G13" i="13"/>
  <c r="H13" i="13" s="1"/>
  <c r="F13" i="13"/>
  <c r="E13" i="13"/>
  <c r="D13" i="13"/>
  <c r="H16" i="13"/>
  <c r="H15" i="13"/>
  <c r="H14" i="13"/>
  <c r="H36" i="13" l="1"/>
  <c r="O29" i="7"/>
  <c r="E25" i="2"/>
  <c r="D25" i="2"/>
  <c r="G19" i="10" l="1"/>
  <c r="G18" i="10"/>
  <c r="G17" i="10"/>
  <c r="G16" i="10"/>
  <c r="G14" i="10"/>
  <c r="G26" i="10"/>
  <c r="D25" i="10"/>
  <c r="H43" i="16"/>
  <c r="P30" i="7" l="1"/>
  <c r="E30" i="2"/>
  <c r="H45" i="16" l="1"/>
  <c r="J57" i="1" l="1"/>
  <c r="G33" i="10" l="1"/>
  <c r="G32" i="10"/>
  <c r="G29" i="10"/>
  <c r="H29" i="10" s="1"/>
  <c r="G28" i="10"/>
  <c r="G35" i="10" l="1"/>
  <c r="G31" i="10"/>
  <c r="G30" i="10"/>
  <c r="G34" i="10"/>
  <c r="G23" i="10"/>
  <c r="E41" i="1" l="1"/>
  <c r="I43" i="16" l="1"/>
  <c r="I11" i="16" s="1"/>
  <c r="H11" i="16" l="1"/>
  <c r="H48" i="16" s="1"/>
  <c r="P35" i="7" l="1"/>
  <c r="P29" i="7"/>
  <c r="P20" i="7"/>
  <c r="P15" i="7"/>
  <c r="J41" i="2"/>
  <c r="J34" i="2"/>
  <c r="J29" i="2"/>
  <c r="J18" i="2"/>
  <c r="J13" i="2"/>
  <c r="P24" i="7" l="1"/>
  <c r="J52" i="2"/>
  <c r="P41" i="7"/>
  <c r="G22" i="10" l="1"/>
  <c r="G21" i="10"/>
  <c r="G20" i="10"/>
  <c r="H19" i="10"/>
  <c r="G27" i="10" l="1"/>
  <c r="H26" i="10"/>
  <c r="F25" i="10"/>
  <c r="E25" i="10"/>
  <c r="G25" i="10" s="1"/>
  <c r="H25" i="10" s="1"/>
  <c r="H18" i="10"/>
  <c r="H17" i="10"/>
  <c r="H16" i="10"/>
  <c r="F15" i="10"/>
  <c r="E15" i="10"/>
  <c r="D15" i="10"/>
  <c r="G15" i="10" l="1"/>
  <c r="H15" i="10" s="1"/>
  <c r="D13" i="10"/>
  <c r="E13" i="10"/>
  <c r="F13" i="10"/>
  <c r="H35" i="10"/>
  <c r="H34" i="10"/>
  <c r="H33" i="10"/>
  <c r="H32" i="10"/>
  <c r="H31" i="10"/>
  <c r="H30" i="10"/>
  <c r="H28" i="10"/>
  <c r="H27" i="10"/>
  <c r="H23" i="10"/>
  <c r="H22" i="10"/>
  <c r="H21" i="10"/>
  <c r="H20" i="10"/>
  <c r="G13" i="10" l="1"/>
  <c r="H13" i="10" s="1"/>
  <c r="I45" i="16" l="1"/>
  <c r="I48" i="16" s="1"/>
  <c r="I57" i="1"/>
  <c r="I50" i="1" l="1"/>
  <c r="J14" i="3" l="1"/>
  <c r="I14" i="3"/>
  <c r="D25" i="1" l="1"/>
  <c r="I26" i="1"/>
  <c r="J26" i="1"/>
  <c r="D41" i="1"/>
  <c r="D43" i="1" l="1"/>
  <c r="O30" i="7" l="1"/>
  <c r="D24" i="3"/>
  <c r="E24" i="3"/>
  <c r="I44" i="1"/>
  <c r="J44" i="1"/>
  <c r="I37" i="1"/>
  <c r="E25" i="1"/>
  <c r="J37" i="1"/>
  <c r="J39" i="1" s="1"/>
  <c r="I62" i="1" l="1"/>
  <c r="O15" i="7"/>
  <c r="E43" i="1"/>
  <c r="I39" i="1"/>
  <c r="I36" i="3"/>
  <c r="E14" i="3"/>
  <c r="J36" i="3"/>
  <c r="J25" i="3"/>
  <c r="J12" i="3" s="1"/>
  <c r="I25" i="3"/>
  <c r="I12" i="3" s="1"/>
  <c r="O20" i="7"/>
  <c r="D14" i="3"/>
  <c r="O24" i="7" l="1"/>
  <c r="D12" i="3"/>
  <c r="E12" i="3"/>
  <c r="I64" i="1"/>
  <c r="J42" i="3" l="1"/>
  <c r="J50" i="1"/>
  <c r="J34" i="3" l="1"/>
  <c r="J62" i="1"/>
  <c r="J64" i="1" l="1"/>
  <c r="I41" i="2" l="1"/>
  <c r="D13" i="2"/>
  <c r="I29" i="2"/>
  <c r="I34" i="2"/>
  <c r="D30" i="2"/>
  <c r="I18" i="2" l="1"/>
  <c r="E13" i="2"/>
  <c r="D37" i="2"/>
  <c r="I13" i="2"/>
  <c r="G15" i="7" l="1"/>
  <c r="I52" i="2"/>
  <c r="O35" i="7"/>
  <c r="O41" i="7" s="1"/>
  <c r="H15" i="7"/>
  <c r="E37" i="2"/>
  <c r="J54" i="2" s="1"/>
  <c r="G28" i="7"/>
  <c r="G49" i="7" l="1"/>
  <c r="O44" i="7" s="1"/>
  <c r="I54" i="2"/>
  <c r="H28" i="7" l="1"/>
  <c r="H49" i="7" s="1"/>
  <c r="P44" i="7" l="1"/>
  <c r="I42" i="3"/>
  <c r="I34" i="3" l="1"/>
  <c r="H18" i="13"/>
  <c r="H29" i="13" s="1"/>
  <c r="H47" i="13" s="1"/>
</calcChain>
</file>

<file path=xl/sharedStrings.xml><?xml version="1.0" encoding="utf-8"?>
<sst xmlns="http://schemas.openxmlformats.org/spreadsheetml/2006/main" count="397" uniqueCount="218">
  <si>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</si>
  <si>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</si>
  <si>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</si>
  <si>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</si>
  <si>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</si>
  <si>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</si>
  <si>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</si>
  <si>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</si>
  <si>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</si>
  <si>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</si>
  <si>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</si>
  <si>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</si>
  <si>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</si>
  <si>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</si>
  <si>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</si>
  <si>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</si>
  <si>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</si>
  <si>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</si>
  <si>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</si>
  <si>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</si>
  <si>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</si>
  <si>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</si>
  <si>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</si>
  <si>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</si>
  <si>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</si>
  <si>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</si>
  <si>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</si>
  <si>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</si>
  <si>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</si>
  <si>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</si>
  <si>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</si>
  <si>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</si>
  <si>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</si>
  <si>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</si>
  <si>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</si>
  <si>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</si>
  <si>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</si>
  <si>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</si>
  <si>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</si>
  <si>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</si>
  <si>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</si>
  <si>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</si>
  <si>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</si>
  <si>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</si>
  <si>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</si>
  <si>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</si>
  <si>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</si>
  <si>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</si>
  <si>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</si>
  <si>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</si>
  <si>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</si>
  <si>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</si>
  <si>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</si>
  <si>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</si>
  <si>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</si>
  <si>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</si>
  <si>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</si>
  <si>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</si>
  <si>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</si>
  <si>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</si>
  <si>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</si>
  <si>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</si>
  <si>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</si>
  <si>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</si>
  <si>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</si>
  <si>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</si>
  <si>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</si>
  <si>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</si>
  <si>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</si>
  <si>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</si>
  <si>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</si>
  <si>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</si>
  <si>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</si>
  <si>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</si>
  <si>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</si>
  <si>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</si>
  <si>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</si>
  <si>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</si>
  <si>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</si>
  <si>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</si>
  <si>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</si>
  <si>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</si>
  <si>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</si>
  <si>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</si>
  <si>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</si>
  <si>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</si>
  <si>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</si>
  <si>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</si>
  <si>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</si>
  <si>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</si>
  <si>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</si>
  <si>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</si>
  <si>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</si>
  <si>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</si>
  <si>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</si>
  <si>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</si>
  <si>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</si>
  <si>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</si>
  <si>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</si>
  <si>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</si>
  <si>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</si>
  <si>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</si>
  <si>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</si>
  <si>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</si>
  <si>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</si>
  <si>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Origen</t>
  </si>
  <si>
    <t>Aplicación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</si>
  <si>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</si>
  <si>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</si>
  <si>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</si>
  <si>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</si>
  <si>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</si>
  <si>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</si>
  <si>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</si>
  <si>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</si>
  <si>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</si>
  <si>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</si>
  <si>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</si>
  <si>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</si>
  <si>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</si>
  <si>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</si>
  <si>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</si>
  <si>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</si>
  <si>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</si>
  <si>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</si>
  <si>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</si>
  <si>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</si>
  <si>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</si>
  <si>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</si>
  <si>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</si>
  <si>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</si>
  <si>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</si>
  <si>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</si>
  <si>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</si>
  <si>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</si>
  <si>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</si>
  <si>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</si>
  <si>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</si>
  <si>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</si>
  <si>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</si>
  <si>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</si>
  <si>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Flujos de Efectivo de las Actividades de Operación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</si>
  <si>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</si>
  <si>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</si>
  <si>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</si>
  <si>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</si>
  <si>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</si>
  <si>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</si>
  <si>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</si>
  <si>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</si>
  <si>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</si>
  <si>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</si>
  <si>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</si>
  <si>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</si>
  <si>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</si>
  <si>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</si>
  <si>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</si>
  <si>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</si>
  <si>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</si>
  <si>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</si>
  <si>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</si>
  <si>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</si>
  <si>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</si>
  <si>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</si>
  <si>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</si>
  <si>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</si>
  <si>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</si>
  <si>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</si>
  <si>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</si>
  <si>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</si>
  <si>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</si>
  <si>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</si>
  <si>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</si>
  <si>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DIVERSOS PASIVOS</t>
  </si>
  <si>
    <t xml:space="preserve"> TOTAL DEUDA Y OTROS PASIVOS</t>
  </si>
  <si>
    <t xml:space="preserve">Informe Sobre Pasivos Contingentes </t>
  </si>
  <si>
    <t xml:space="preserve">Municipio </t>
  </si>
  <si>
    <t>Acreedor</t>
  </si>
  <si>
    <t>Resultados por Tenencia de Activos no Monetarios</t>
  </si>
  <si>
    <t>OTROS PASIVOS</t>
  </si>
  <si>
    <t>Transferencias, Asignaciones, Subsidios y Otras Ayudas</t>
  </si>
  <si>
    <t>Estado de Variación en la Hacienda Pública</t>
  </si>
  <si>
    <t>Estado de Situación Financiera</t>
  </si>
  <si>
    <t>Estado de Actividades</t>
  </si>
  <si>
    <t>Estado de Cambios en la Situación Financiera</t>
  </si>
  <si>
    <t>Estado de Flujos de Efectivo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</si>
  <si>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</si>
  <si>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>0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</si>
  <si>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</si>
  <si>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</si>
  <si>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</si>
  <si>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</si>
  <si>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>Ingresos por Venta de Bienes y  Prestación de Servicios</t>
  </si>
  <si>
    <t>Resultados por Posición Monetaria</t>
  </si>
  <si>
    <t>Efectivo y Equivalente al Efectivo al Inicio del Ejercicio</t>
  </si>
  <si>
    <t>Efectivo y Equivalente al Efectivo al Final del Ejercicio</t>
  </si>
  <si>
    <t xml:space="preserve">(Pesos) 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</si>
  <si>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</si>
  <si>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</si>
  <si>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</si>
  <si>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Hacienda Pública/Patrimonio Neto Final de  2019</t>
  </si>
  <si>
    <t>Cambios en la Hacienda Pública/Patrimonio Contribuido Neto de 2020</t>
  </si>
  <si>
    <t>Variaciones de la Hacienda Pública/Patrimonio Generado Neto del Ejercicio 2020</t>
  </si>
  <si>
    <t>Cambios en el Exceso o Insuficiencia en la Actualización de la Hacienda Pública/ Patrimonio Neto de 2020</t>
  </si>
  <si>
    <t>Hacienda Pública/ Patrimonio Neto Final de 2020</t>
  </si>
  <si>
    <t>Cuenta Pública 2020</t>
  </si>
  <si>
    <t>Instituto de Cultura Física y Deporte del Estado de Zacatecas</t>
  </si>
  <si>
    <t xml:space="preserve">Del 1 de Enero al 31 de Diciembre de 2020 y del 1 de Enero al 31 de Diciembre de 2019 </t>
  </si>
  <si>
    <t xml:space="preserve">Al 31 de Diciembre  de 2020 y al 31 de Diciembre de 2019 </t>
  </si>
  <si>
    <t xml:space="preserve">Del 1 de Enero al  31 de Diciembre  de 2020 </t>
  </si>
  <si>
    <t xml:space="preserve">Del 1 de Enero al 31 de Diciembre  de 2020 </t>
  </si>
  <si>
    <t xml:space="preserve">Al 31 de Diciembre  de 2020 </t>
  </si>
  <si>
    <t xml:space="preserve">Del 1 de Enero al 31 de Diciembre  de 2020  y del 1 de Enero al 31 de Diciembre de 2019 </t>
  </si>
  <si>
    <t xml:space="preserve"> Bajo protesta de decir verdad declaramos que los Estados Financieros y sus Notas, son razonablemente correctos y son responsabilidad del emisor.</t>
  </si>
  <si>
    <t>Bajo protesta de decir verdad declaramos que los Estados Financieros y sus Notas, son razonablemente correctos y son responsabilidad del emisor.</t>
  </si>
  <si>
    <t xml:space="preserve">    Bajo protesta de decir verdad declaramos que los Estados Financieros y sus Notas, son razonablemente correctos y son responsabilidad del emisor.</t>
  </si>
  <si>
    <t xml:space="preserve">    Bajo protesta de decir verdad declaramos que los Estados Financieros y sus Notas,  son razonablemente correctos y son responsabilidad del emisor.</t>
  </si>
  <si>
    <t>Otros Activos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</si>
</sst>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;\(#,##0,###\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Gotham Book"/>
    </font>
    <font>
      <sz val="9"/>
      <color theme="1"/>
      <name val="Gotham Book"/>
    </font>
    <font>
      <b/>
      <sz val="14"/>
      <name val="Gotham Book"/>
    </font>
    <font>
      <b/>
      <sz val="9"/>
      <name val="Gotham Book"/>
    </font>
    <font>
      <b/>
      <sz val="7"/>
      <name val="Gotham Book"/>
    </font>
    <font>
      <sz val="9"/>
      <color theme="0"/>
      <name val="Gotham Book"/>
    </font>
    <font>
      <b/>
      <sz val="12"/>
      <color theme="0"/>
      <name val="Gotham Book"/>
    </font>
    <font>
      <b/>
      <sz val="11"/>
      <name val="Gotham Book"/>
    </font>
    <font>
      <sz val="11"/>
      <name val="Gotham Book"/>
    </font>
    <font>
      <sz val="11"/>
      <color theme="1"/>
      <name val="Gotham Book"/>
    </font>
    <font>
      <b/>
      <i/>
      <sz val="11"/>
      <name val="Gotham Book"/>
    </font>
    <font>
      <b/>
      <sz val="9"/>
      <color theme="1"/>
      <name val="Gotham Book"/>
    </font>
    <font>
      <b/>
      <sz val="11"/>
      <color theme="1"/>
      <name val="Gotham Book"/>
    </font>
    <font>
      <sz val="11"/>
      <color theme="0"/>
      <name val="Gotham Book"/>
    </font>
    <font>
      <i/>
      <sz val="11"/>
      <name val="Gotham Book"/>
    </font>
    <font>
      <sz val="9"/>
      <name val="Gotham Book"/>
    </font>
    <font>
      <sz val="7"/>
      <color theme="1"/>
      <name val="Gotham Book"/>
    </font>
    <font>
      <sz val="7"/>
      <name val="Gotham Book"/>
    </font>
    <font>
      <b/>
      <sz val="9"/>
      <color theme="0"/>
      <name val="Gotham Book"/>
    </font>
    <font>
      <sz val="9"/>
      <color rgb="FFFF0000"/>
      <name val="Gotham Book"/>
    </font>
    <font>
      <b/>
      <i/>
      <sz val="9"/>
      <name val="Gotham Book"/>
    </font>
    <font>
      <i/>
      <sz val="11"/>
      <color theme="1"/>
      <name val="Gotham Book"/>
    </font>
    <font>
      <i/>
      <sz val="9"/>
      <color theme="1"/>
      <name val="Gotham Book"/>
    </font>
    <font>
      <sz val="11"/>
      <color rgb="FFFF0000"/>
      <name val="Gotham Book"/>
    </font>
    <font>
      <b/>
      <sz val="11"/>
      <color theme="0"/>
      <name val="Gotham Book"/>
    </font>
    <font>
      <b/>
      <sz val="10"/>
      <color theme="0"/>
      <name val="Gotham Book"/>
    </font>
    <font>
      <b/>
      <sz val="9"/>
      <color theme="1" tint="0.34998626667073579"/>
      <name val="Gotham Book"/>
    </font>
    <font>
      <sz val="14"/>
      <color rgb="FFFF0000"/>
      <name val="Gotham Book"/>
    </font>
    <font>
      <b/>
      <sz val="9"/>
      <color theme="0" tint="-0.499984740745262"/>
      <name val="Gotham Book"/>
    </font>
    <font>
      <sz val="14"/>
      <color theme="0"/>
      <name val="Gotham Book"/>
    </font>
    <font>
      <b/>
      <sz val="7"/>
      <color indexed="8"/>
      <name val="Gotham Book"/>
    </font>
    <font>
      <b/>
      <sz val="7"/>
      <color indexed="9"/>
      <name val="Gotham Book"/>
    </font>
    <font>
      <b/>
      <i/>
      <sz val="9"/>
      <color theme="1"/>
      <name val="Gotham Book"/>
    </font>
    <font>
      <sz val="7"/>
      <color indexed="8"/>
      <name val="Gotham Book"/>
    </font>
    <font>
      <b/>
      <sz val="10"/>
      <name val="Gotham Book"/>
    </font>
    <font>
      <sz val="10"/>
      <name val="Gotham Book"/>
    </font>
    <font>
      <b/>
      <i/>
      <sz val="10"/>
      <name val="Gotham Book"/>
    </font>
    <font>
      <b/>
      <i/>
      <sz val="9"/>
      <color theme="0"/>
      <name val="Gotham Book"/>
    </font>
    <font>
      <b/>
      <i/>
      <sz val="11"/>
      <color theme="0"/>
      <name val="Gotham Book"/>
    </font>
    <font>
      <b/>
      <sz val="13"/>
      <name val="Gotham Book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8000"/>
        <bgColor indexed="64"/>
      </patternFill>
    </fill>
  </fills>
  <borders count="3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/>
    <xf numFmtId="43" fontId="4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3" applyNumberFormat="0" applyAlignment="0" applyProtection="0"/>
    <xf numFmtId="0" fontId="13" fillId="8" borderId="24" applyNumberFormat="0" applyAlignment="0" applyProtection="0"/>
    <xf numFmtId="0" fontId="14" fillId="8" borderId="23" applyNumberFormat="0" applyAlignment="0" applyProtection="0"/>
    <xf numFmtId="0" fontId="15" fillId="0" borderId="25" applyNumberFormat="0" applyFill="0" applyAlignment="0" applyProtection="0"/>
    <xf numFmtId="0" fontId="16" fillId="9" borderId="26" applyNumberFormat="0" applyAlignment="0" applyProtection="0"/>
    <xf numFmtId="0" fontId="17" fillId="0" borderId="0" applyNumberFormat="0" applyFill="0" applyBorder="0" applyAlignment="0" applyProtection="0"/>
    <xf numFmtId="0" fontId="2" fillId="10" borderId="2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12">
    <xf numFmtId="0" fontId="0" fillId="0" borderId="0" xfId="0"/>
    <xf numFmtId="0" fontId="22" fillId="2" borderId="0" xfId="0" applyFont="1" applyFill="1" applyBorder="1" applyAlignment="1">
      <alignment vertical="top"/>
    </xf>
    <xf numFmtId="0" fontId="22" fillId="2" borderId="0" xfId="0" applyFont="1" applyFill="1" applyBorder="1"/>
    <xf numFmtId="0" fontId="22" fillId="2" borderId="0" xfId="0" applyFont="1" applyFill="1" applyAlignment="1">
      <alignment vertical="top"/>
    </xf>
    <xf numFmtId="0" fontId="24" fillId="2" borderId="0" xfId="3" applyNumberFormat="1" applyFont="1" applyFill="1" applyBorder="1" applyAlignment="1">
      <alignment vertical="center"/>
    </xf>
    <xf numFmtId="0" fontId="25" fillId="2" borderId="0" xfId="3" applyNumberFormat="1" applyFont="1" applyFill="1" applyBorder="1" applyAlignment="1">
      <alignment horizontal="right" vertical="top"/>
    </xf>
    <xf numFmtId="0" fontId="22" fillId="2" borderId="0" xfId="0" applyFont="1" applyFill="1"/>
    <xf numFmtId="0" fontId="26" fillId="2" borderId="0" xfId="0" applyFont="1" applyFill="1" applyAlignment="1">
      <alignment vertical="top"/>
    </xf>
    <xf numFmtId="0" fontId="26" fillId="2" borderId="0" xfId="0" applyFont="1" applyFill="1" applyBorder="1"/>
    <xf numFmtId="165" fontId="27" fillId="38" borderId="11" xfId="1" applyNumberFormat="1" applyFont="1" applyFill="1" applyBorder="1" applyAlignment="1">
      <alignment horizontal="center"/>
    </xf>
    <xf numFmtId="0" fontId="24" fillId="2" borderId="13" xfId="3" applyNumberFormat="1" applyFont="1" applyFill="1" applyBorder="1" applyAlignment="1">
      <alignment vertical="center"/>
    </xf>
    <xf numFmtId="0" fontId="24" fillId="2" borderId="2" xfId="3" applyNumberFormat="1" applyFont="1" applyFill="1" applyBorder="1" applyAlignment="1">
      <alignment vertical="center"/>
    </xf>
    <xf numFmtId="0" fontId="25" fillId="2" borderId="2" xfId="3" applyNumberFormat="1" applyFont="1" applyFill="1" applyBorder="1" applyAlignment="1">
      <alignment horizontal="right" vertical="top"/>
    </xf>
    <xf numFmtId="0" fontId="22" fillId="2" borderId="14" xfId="0" applyFont="1" applyFill="1" applyBorder="1"/>
    <xf numFmtId="0" fontId="24" fillId="2" borderId="15" xfId="3" applyNumberFormat="1" applyFont="1" applyFill="1" applyBorder="1" applyAlignment="1">
      <alignment vertical="center"/>
    </xf>
    <xf numFmtId="0" fontId="22" fillId="2" borderId="16" xfId="0" applyFont="1" applyFill="1" applyBorder="1"/>
    <xf numFmtId="0" fontId="22" fillId="2" borderId="15" xfId="0" applyFont="1" applyFill="1" applyBorder="1" applyAlignment="1">
      <alignment vertical="top"/>
    </xf>
    <xf numFmtId="166" fontId="29" fillId="2" borderId="0" xfId="1" applyNumberFormat="1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30" fillId="2" borderId="0" xfId="0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30" fillId="2" borderId="16" xfId="0" applyFont="1" applyFill="1" applyBorder="1"/>
    <xf numFmtId="0" fontId="28" fillId="2" borderId="0" xfId="0" applyFont="1" applyFill="1" applyBorder="1" applyAlignment="1">
      <alignment vertical="top" wrapText="1"/>
    </xf>
    <xf numFmtId="3" fontId="29" fillId="2" borderId="0" xfId="0" applyNumberFormat="1" applyFont="1" applyFill="1" applyBorder="1" applyAlignment="1">
      <alignment vertical="top"/>
    </xf>
    <xf numFmtId="3" fontId="28" fillId="2" borderId="0" xfId="0" applyNumberFormat="1" applyFont="1" applyFill="1" applyBorder="1" applyAlignment="1">
      <alignment vertical="top"/>
    </xf>
    <xf numFmtId="0" fontId="31" fillId="2" borderId="0" xfId="0" applyFont="1" applyFill="1" applyBorder="1" applyAlignment="1">
      <alignment vertical="top" wrapText="1"/>
    </xf>
    <xf numFmtId="0" fontId="31" fillId="2" borderId="0" xfId="0" applyFont="1" applyFill="1" applyBorder="1" applyAlignment="1">
      <alignment vertical="top"/>
    </xf>
    <xf numFmtId="3" fontId="29" fillId="2" borderId="0" xfId="0" applyNumberFormat="1" applyFont="1" applyFill="1" applyBorder="1" applyAlignment="1" applyProtection="1">
      <alignment vertical="top"/>
      <protection locked="0"/>
    </xf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left" vertical="top" wrapText="1"/>
    </xf>
    <xf numFmtId="3" fontId="29" fillId="2" borderId="0" xfId="1" applyNumberFormat="1" applyFont="1" applyFill="1" applyBorder="1" applyAlignment="1">
      <alignment vertical="top"/>
    </xf>
    <xf numFmtId="0" fontId="32" fillId="2" borderId="15" xfId="0" applyFont="1" applyFill="1" applyBorder="1" applyAlignment="1">
      <alignment vertical="top"/>
    </xf>
    <xf numFmtId="3" fontId="28" fillId="2" borderId="0" xfId="0" applyNumberFormat="1" applyFont="1" applyFill="1" applyBorder="1" applyAlignment="1" applyProtection="1">
      <alignment vertical="top"/>
    </xf>
    <xf numFmtId="0" fontId="33" fillId="2" borderId="0" xfId="0" applyFont="1" applyFill="1" applyBorder="1" applyAlignment="1">
      <alignment horizontal="right" vertical="top"/>
    </xf>
    <xf numFmtId="3" fontId="28" fillId="2" borderId="0" xfId="1" applyNumberFormat="1" applyFont="1" applyFill="1" applyBorder="1" applyAlignment="1">
      <alignment vertical="top"/>
    </xf>
    <xf numFmtId="0" fontId="28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vertical="top" wrapText="1"/>
    </xf>
    <xf numFmtId="0" fontId="31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/>
    </xf>
    <xf numFmtId="3" fontId="35" fillId="2" borderId="0" xfId="1" applyNumberFormat="1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/>
    </xf>
    <xf numFmtId="0" fontId="22" fillId="2" borderId="17" xfId="0" applyFont="1" applyFill="1" applyBorder="1" applyAlignment="1">
      <alignment vertical="top"/>
    </xf>
    <xf numFmtId="0" fontId="30" fillId="2" borderId="18" xfId="0" applyFont="1" applyFill="1" applyBorder="1" applyAlignment="1">
      <alignment vertical="top"/>
    </xf>
    <xf numFmtId="0" fontId="30" fillId="2" borderId="18" xfId="0" applyFont="1" applyFill="1" applyBorder="1" applyAlignment="1">
      <alignment horizontal="right" vertical="top"/>
    </xf>
    <xf numFmtId="0" fontId="30" fillId="2" borderId="19" xfId="0" applyFont="1" applyFill="1" applyBorder="1"/>
    <xf numFmtId="0" fontId="36" fillId="2" borderId="0" xfId="0" applyFont="1" applyFill="1" applyBorder="1" applyAlignment="1">
      <alignment vertical="top"/>
    </xf>
    <xf numFmtId="0" fontId="36" fillId="2" borderId="0" xfId="0" applyFont="1" applyFill="1" applyBorder="1"/>
    <xf numFmtId="43" fontId="36" fillId="2" borderId="0" xfId="1" applyFont="1" applyFill="1" applyBorder="1"/>
    <xf numFmtId="0" fontId="37" fillId="2" borderId="0" xfId="0" applyFont="1" applyFill="1" applyBorder="1" applyAlignment="1">
      <alignment horizontal="right" vertical="top"/>
    </xf>
    <xf numFmtId="0" fontId="36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top"/>
    </xf>
    <xf numFmtId="43" fontId="38" fillId="2" borderId="0" xfId="1" applyFont="1" applyFill="1" applyBorder="1" applyAlignment="1">
      <alignment horizontal="right" vertical="top"/>
    </xf>
    <xf numFmtId="0" fontId="24" fillId="2" borderId="0" xfId="0" applyFont="1" applyFill="1" applyBorder="1" applyAlignment="1">
      <alignment vertical="top"/>
    </xf>
    <xf numFmtId="0" fontId="36" fillId="2" borderId="0" xfId="0" applyFont="1" applyFill="1" applyBorder="1" applyAlignment="1">
      <alignment horizontal="right"/>
    </xf>
    <xf numFmtId="43" fontId="36" fillId="2" borderId="0" xfId="1" applyFont="1" applyFill="1" applyBorder="1" applyAlignment="1">
      <alignment vertical="top"/>
    </xf>
    <xf numFmtId="0" fontId="30" fillId="0" borderId="0" xfId="0" applyFont="1"/>
    <xf numFmtId="3" fontId="22" fillId="2" borderId="0" xfId="0" applyNumberFormat="1" applyFont="1" applyFill="1" applyBorder="1"/>
    <xf numFmtId="43" fontId="22" fillId="2" borderId="0" xfId="1" applyFont="1" applyFill="1" applyBorder="1"/>
    <xf numFmtId="167" fontId="29" fillId="2" borderId="0" xfId="0" applyNumberFormat="1" applyFont="1" applyFill="1" applyBorder="1" applyAlignment="1" applyProtection="1">
      <alignment vertical="top"/>
      <protection locked="0"/>
    </xf>
    <xf numFmtId="0" fontId="2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Continuous"/>
    </xf>
    <xf numFmtId="0" fontId="32" fillId="2" borderId="0" xfId="0" applyFont="1" applyFill="1" applyBorder="1" applyAlignment="1">
      <alignment horizontal="center"/>
    </xf>
    <xf numFmtId="0" fontId="22" fillId="2" borderId="0" xfId="0" applyFont="1" applyFill="1" applyBorder="1" applyAlignment="1"/>
    <xf numFmtId="0" fontId="36" fillId="2" borderId="0" xfId="2" applyFont="1" applyFill="1" applyBorder="1" applyAlignment="1">
      <alignment horizontal="center" vertical="center"/>
    </xf>
    <xf numFmtId="0" fontId="36" fillId="2" borderId="0" xfId="2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6" fillId="38" borderId="0" xfId="0" applyFont="1" applyFill="1" applyBorder="1" applyAlignment="1">
      <alignment horizontal="center" vertical="center"/>
    </xf>
    <xf numFmtId="165" fontId="27" fillId="38" borderId="11" xfId="1" applyNumberFormat="1" applyFont="1" applyFill="1" applyBorder="1" applyAlignment="1">
      <alignment horizontal="center" vertical="center"/>
    </xf>
    <xf numFmtId="165" fontId="27" fillId="38" borderId="6" xfId="1" applyNumberFormat="1" applyFont="1" applyFill="1" applyBorder="1" applyAlignment="1">
      <alignment horizontal="center" vertical="center"/>
    </xf>
    <xf numFmtId="0" fontId="27" fillId="38" borderId="8" xfId="2" applyFont="1" applyFill="1" applyBorder="1" applyAlignment="1">
      <alignment horizontal="center" vertical="center"/>
    </xf>
    <xf numFmtId="0" fontId="39" fillId="38" borderId="8" xfId="2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2" fillId="2" borderId="15" xfId="0" applyFont="1" applyFill="1" applyBorder="1" applyAlignment="1"/>
    <xf numFmtId="0" fontId="24" fillId="2" borderId="0" xfId="2" applyFont="1" applyFill="1" applyBorder="1" applyAlignment="1">
      <alignment vertical="center"/>
    </xf>
    <xf numFmtId="0" fontId="36" fillId="2" borderId="0" xfId="2" applyFont="1" applyFill="1" applyBorder="1" applyAlignment="1"/>
    <xf numFmtId="0" fontId="24" fillId="2" borderId="15" xfId="0" applyFont="1" applyFill="1" applyBorder="1" applyAlignment="1"/>
    <xf numFmtId="0" fontId="30" fillId="2" borderId="0" xfId="0" applyFont="1" applyFill="1" applyBorder="1" applyAlignment="1">
      <alignment vertical="top"/>
    </xf>
    <xf numFmtId="0" fontId="22" fillId="2" borderId="16" xfId="0" applyFont="1" applyFill="1" applyBorder="1" applyAlignment="1"/>
    <xf numFmtId="0" fontId="22" fillId="2" borderId="0" xfId="0" applyFont="1" applyFill="1" applyAlignment="1"/>
    <xf numFmtId="0" fontId="24" fillId="2" borderId="15" xfId="0" applyFont="1" applyFill="1" applyBorder="1" applyAlignment="1">
      <alignment horizontal="left" vertical="top"/>
    </xf>
    <xf numFmtId="0" fontId="22" fillId="2" borderId="16" xfId="0" applyFont="1" applyFill="1" applyBorder="1" applyAlignment="1">
      <alignment vertical="top"/>
    </xf>
    <xf numFmtId="0" fontId="36" fillId="2" borderId="15" xfId="0" applyFont="1" applyFill="1" applyBorder="1" applyAlignment="1">
      <alignment horizontal="left" vertical="top"/>
    </xf>
    <xf numFmtId="3" fontId="29" fillId="2" borderId="0" xfId="1" applyNumberFormat="1" applyFont="1" applyFill="1" applyBorder="1" applyAlignment="1" applyProtection="1">
      <alignment vertical="top"/>
      <protection locked="0"/>
    </xf>
    <xf numFmtId="3" fontId="35" fillId="2" borderId="0" xfId="0" applyNumberFormat="1" applyFont="1" applyFill="1" applyBorder="1" applyAlignment="1">
      <alignment vertical="top"/>
    </xf>
    <xf numFmtId="3" fontId="40" fillId="2" borderId="0" xfId="0" applyNumberFormat="1" applyFont="1" applyFill="1"/>
    <xf numFmtId="0" fontId="36" fillId="2" borderId="0" xfId="0" applyFont="1" applyFill="1"/>
    <xf numFmtId="3" fontId="29" fillId="2" borderId="0" xfId="1" applyNumberFormat="1" applyFont="1" applyFill="1" applyBorder="1" applyAlignment="1" applyProtection="1">
      <alignment vertical="center"/>
      <protection locked="0"/>
    </xf>
    <xf numFmtId="0" fontId="41" fillId="2" borderId="15" xfId="0" applyFont="1" applyFill="1" applyBorder="1" applyAlignment="1">
      <alignment horizontal="left" vertical="top"/>
    </xf>
    <xf numFmtId="0" fontId="42" fillId="2" borderId="0" xfId="0" applyFont="1" applyFill="1" applyBorder="1" applyAlignment="1">
      <alignment vertical="top"/>
    </xf>
    <xf numFmtId="0" fontId="22" fillId="2" borderId="15" xfId="0" applyFont="1" applyFill="1" applyBorder="1"/>
    <xf numFmtId="3" fontId="31" fillId="2" borderId="0" xfId="0" applyNumberFormat="1" applyFont="1" applyFill="1" applyBorder="1" applyAlignment="1">
      <alignment vertical="top"/>
    </xf>
    <xf numFmtId="3" fontId="31" fillId="2" borderId="0" xfId="1" applyNumberFormat="1" applyFont="1" applyFill="1" applyBorder="1" applyAlignment="1">
      <alignment vertical="top"/>
    </xf>
    <xf numFmtId="0" fontId="43" fillId="2" borderId="16" xfId="0" applyFont="1" applyFill="1" applyBorder="1" applyAlignment="1">
      <alignment vertical="top"/>
    </xf>
    <xf numFmtId="0" fontId="40" fillId="2" borderId="15" xfId="0" applyFont="1" applyFill="1" applyBorder="1"/>
    <xf numFmtId="0" fontId="44" fillId="2" borderId="0" xfId="0" applyFont="1" applyFill="1" applyBorder="1" applyAlignment="1">
      <alignment vertical="top"/>
    </xf>
    <xf numFmtId="0" fontId="22" fillId="2" borderId="17" xfId="0" applyFont="1" applyFill="1" applyBorder="1"/>
    <xf numFmtId="0" fontId="22" fillId="2" borderId="18" xfId="0" applyFont="1" applyFill="1" applyBorder="1"/>
    <xf numFmtId="0" fontId="22" fillId="2" borderId="18" xfId="0" applyFont="1" applyFill="1" applyBorder="1" applyAlignment="1"/>
    <xf numFmtId="0" fontId="22" fillId="2" borderId="19" xfId="0" applyFont="1" applyFill="1" applyBorder="1"/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Border="1" applyAlignment="1"/>
    <xf numFmtId="0" fontId="24" fillId="2" borderId="0" xfId="3" applyNumberFormat="1" applyFont="1" applyFill="1" applyBorder="1" applyAlignment="1">
      <alignment horizontal="centerContinuous" vertical="center"/>
    </xf>
    <xf numFmtId="0" fontId="24" fillId="2" borderId="0" xfId="0" applyFont="1" applyFill="1" applyBorder="1" applyAlignment="1">
      <alignment horizontal="right"/>
    </xf>
    <xf numFmtId="165" fontId="39" fillId="38" borderId="6" xfId="1" applyNumberFormat="1" applyFont="1" applyFill="1" applyBorder="1" applyAlignment="1">
      <alignment horizontal="center" vertical="center" wrapText="1"/>
    </xf>
    <xf numFmtId="165" fontId="46" fillId="38" borderId="11" xfId="1" applyNumberFormat="1" applyFont="1" applyFill="1" applyBorder="1" applyAlignment="1">
      <alignment horizontal="center" vertical="center" wrapText="1"/>
    </xf>
    <xf numFmtId="165" fontId="46" fillId="38" borderId="6" xfId="1" applyNumberFormat="1" applyFont="1" applyFill="1" applyBorder="1" applyAlignment="1">
      <alignment horizontal="center" vertical="center" wrapText="1"/>
    </xf>
    <xf numFmtId="165" fontId="39" fillId="38" borderId="8" xfId="1" applyNumberFormat="1" applyFont="1" applyFill="1" applyBorder="1" applyAlignment="1">
      <alignment horizontal="center" vertical="center" wrapText="1"/>
    </xf>
    <xf numFmtId="0" fontId="24" fillId="2" borderId="13" xfId="3" applyNumberFormat="1" applyFont="1" applyFill="1" applyBorder="1" applyAlignment="1">
      <alignment horizontal="centerContinuous" vertical="center"/>
    </xf>
    <xf numFmtId="0" fontId="24" fillId="2" borderId="2" xfId="3" applyNumberFormat="1" applyFont="1" applyFill="1" applyBorder="1" applyAlignment="1">
      <alignment horizontal="centerContinuous" vertical="center"/>
    </xf>
    <xf numFmtId="0" fontId="24" fillId="2" borderId="14" xfId="3" applyNumberFormat="1" applyFont="1" applyFill="1" applyBorder="1" applyAlignment="1">
      <alignment horizontal="centerContinuous" vertical="center"/>
    </xf>
    <xf numFmtId="0" fontId="47" fillId="2" borderId="0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vertical="top" wrapText="1"/>
    </xf>
    <xf numFmtId="166" fontId="24" fillId="2" borderId="0" xfId="1" applyNumberFormat="1" applyFont="1" applyFill="1" applyBorder="1" applyAlignment="1">
      <alignment vertical="top"/>
    </xf>
    <xf numFmtId="0" fontId="32" fillId="2" borderId="0" xfId="0" applyFont="1" applyFill="1" applyBorder="1" applyAlignment="1">
      <alignment vertical="top"/>
    </xf>
    <xf numFmtId="0" fontId="24" fillId="2" borderId="16" xfId="0" applyFont="1" applyFill="1" applyBorder="1" applyAlignment="1">
      <alignment vertical="top" wrapText="1"/>
    </xf>
    <xf numFmtId="0" fontId="32" fillId="2" borderId="15" xfId="0" applyFont="1" applyFill="1" applyBorder="1" applyAlignment="1">
      <alignment vertical="center"/>
    </xf>
    <xf numFmtId="3" fontId="33" fillId="2" borderId="0" xfId="0" applyNumberFormat="1" applyFont="1" applyFill="1" applyBorder="1" applyAlignment="1" applyProtection="1">
      <alignment horizontal="right" vertical="center"/>
      <protection locked="0"/>
    </xf>
    <xf numFmtId="0" fontId="24" fillId="2" borderId="16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/>
    </xf>
    <xf numFmtId="3" fontId="30" fillId="2" borderId="0" xfId="0" applyNumberFormat="1" applyFont="1" applyFill="1" applyBorder="1" applyAlignment="1" applyProtection="1">
      <alignment horizontal="right" vertical="top"/>
      <protection locked="0"/>
    </xf>
    <xf numFmtId="0" fontId="22" fillId="2" borderId="15" xfId="0" applyFont="1" applyFill="1" applyBorder="1" applyAlignment="1">
      <alignment vertical="center"/>
    </xf>
    <xf numFmtId="3" fontId="28" fillId="2" borderId="0" xfId="0" applyNumberFormat="1" applyFont="1" applyFill="1" applyBorder="1" applyAlignment="1" applyProtection="1">
      <alignment horizontal="right" vertical="center"/>
      <protection locked="0"/>
    </xf>
    <xf numFmtId="3" fontId="29" fillId="2" borderId="0" xfId="0" applyNumberFormat="1" applyFont="1" applyFill="1" applyBorder="1" applyAlignment="1" applyProtection="1">
      <alignment horizontal="right" vertical="top"/>
      <protection locked="0"/>
    </xf>
    <xf numFmtId="0" fontId="32" fillId="2" borderId="17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right" vertical="center"/>
      <protection locked="0"/>
    </xf>
    <xf numFmtId="0" fontId="24" fillId="2" borderId="19" xfId="0" applyFont="1" applyFill="1" applyBorder="1" applyAlignment="1">
      <alignment vertical="center" wrapText="1"/>
    </xf>
    <xf numFmtId="0" fontId="36" fillId="2" borderId="0" xfId="0" applyFont="1" applyFill="1" applyAlignment="1">
      <alignment wrapText="1"/>
    </xf>
    <xf numFmtId="43" fontId="36" fillId="2" borderId="0" xfId="1" applyNumberFormat="1" applyFont="1" applyFill="1" applyAlignment="1">
      <alignment horizontal="center"/>
    </xf>
    <xf numFmtId="0" fontId="22" fillId="2" borderId="0" xfId="0" applyFont="1" applyFill="1" applyBorder="1" applyAlignment="1">
      <alignment wrapText="1"/>
    </xf>
    <xf numFmtId="0" fontId="48" fillId="38" borderId="6" xfId="0" applyFont="1" applyFill="1" applyBorder="1" applyAlignment="1">
      <alignment horizontal="center" vertical="center"/>
    </xf>
    <xf numFmtId="165" fontId="21" fillId="38" borderId="11" xfId="1" applyNumberFormat="1" applyFont="1" applyFill="1" applyBorder="1" applyAlignment="1">
      <alignment horizontal="center" vertical="center"/>
    </xf>
    <xf numFmtId="165" fontId="21" fillId="38" borderId="7" xfId="1" applyNumberFormat="1" applyFont="1" applyFill="1" applyBorder="1" applyAlignment="1">
      <alignment horizontal="center" vertical="center"/>
    </xf>
    <xf numFmtId="0" fontId="21" fillId="38" borderId="8" xfId="2" applyFont="1" applyFill="1" applyBorder="1" applyAlignment="1">
      <alignment horizontal="center" vertical="center"/>
    </xf>
    <xf numFmtId="0" fontId="22" fillId="2" borderId="13" xfId="0" applyFont="1" applyFill="1" applyBorder="1" applyAlignment="1"/>
    <xf numFmtId="0" fontId="24" fillId="2" borderId="2" xfId="2" applyFont="1" applyFill="1" applyBorder="1" applyAlignment="1">
      <alignment vertical="center"/>
    </xf>
    <xf numFmtId="0" fontId="36" fillId="2" borderId="2" xfId="2" applyFont="1" applyFill="1" applyBorder="1" applyAlignment="1"/>
    <xf numFmtId="0" fontId="22" fillId="2" borderId="2" xfId="0" applyFont="1" applyFill="1" applyBorder="1" applyAlignment="1"/>
    <xf numFmtId="0" fontId="22" fillId="2" borderId="2" xfId="0" applyFont="1" applyFill="1" applyBorder="1"/>
    <xf numFmtId="0" fontId="22" fillId="2" borderId="2" xfId="0" applyFont="1" applyFill="1" applyBorder="1" applyAlignment="1">
      <alignment wrapText="1"/>
    </xf>
    <xf numFmtId="0" fontId="24" fillId="2" borderId="0" xfId="2" applyFont="1" applyFill="1" applyBorder="1" applyAlignment="1">
      <alignment vertical="top"/>
    </xf>
    <xf numFmtId="0" fontId="49" fillId="2" borderId="0" xfId="2" applyFont="1" applyFill="1" applyBorder="1" applyAlignment="1">
      <alignment horizontal="center"/>
    </xf>
    <xf numFmtId="3" fontId="28" fillId="2" borderId="0" xfId="0" applyNumberFormat="1" applyFont="1" applyFill="1" applyBorder="1" applyAlignment="1" applyProtection="1">
      <alignment horizontal="right" vertical="top"/>
    </xf>
    <xf numFmtId="3" fontId="29" fillId="2" borderId="0" xfId="0" applyNumberFormat="1" applyFont="1" applyFill="1" applyBorder="1" applyAlignment="1" applyProtection="1">
      <alignment horizontal="right" vertical="top"/>
    </xf>
    <xf numFmtId="3" fontId="29" fillId="2" borderId="0" xfId="1" applyNumberFormat="1" applyFont="1" applyFill="1" applyBorder="1" applyAlignment="1" applyProtection="1">
      <alignment horizontal="right" vertical="top" wrapText="1"/>
    </xf>
    <xf numFmtId="0" fontId="28" fillId="2" borderId="0" xfId="2" applyFont="1" applyFill="1" applyBorder="1" applyAlignment="1" applyProtection="1">
      <alignment horizontal="center"/>
    </xf>
    <xf numFmtId="0" fontId="30" fillId="2" borderId="0" xfId="0" applyFont="1" applyFill="1" applyBorder="1"/>
    <xf numFmtId="0" fontId="29" fillId="2" borderId="0" xfId="0" applyFont="1" applyFill="1" applyBorder="1"/>
    <xf numFmtId="0" fontId="36" fillId="2" borderId="17" xfId="0" applyFont="1" applyFill="1" applyBorder="1" applyAlignment="1">
      <alignment horizontal="left" vertical="top"/>
    </xf>
    <xf numFmtId="0" fontId="30" fillId="2" borderId="18" xfId="0" applyFont="1" applyFill="1" applyBorder="1"/>
    <xf numFmtId="0" fontId="29" fillId="2" borderId="18" xfId="0" applyFont="1" applyFill="1" applyBorder="1"/>
    <xf numFmtId="0" fontId="29" fillId="2" borderId="18" xfId="0" applyFont="1" applyFill="1" applyBorder="1" applyAlignment="1">
      <alignment vertical="top"/>
    </xf>
    <xf numFmtId="3" fontId="29" fillId="2" borderId="18" xfId="0" applyNumberFormat="1" applyFont="1" applyFill="1" applyBorder="1"/>
    <xf numFmtId="0" fontId="36" fillId="2" borderId="0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wrapText="1"/>
    </xf>
    <xf numFmtId="0" fontId="36" fillId="2" borderId="0" xfId="0" applyFont="1" applyFill="1" applyBorder="1" applyProtection="1">
      <protection locked="0"/>
    </xf>
    <xf numFmtId="43" fontId="36" fillId="2" borderId="0" xfId="1" applyFont="1" applyFill="1" applyBorder="1" applyProtection="1"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6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Alignment="1">
      <alignment wrapText="1"/>
    </xf>
    <xf numFmtId="3" fontId="22" fillId="2" borderId="0" xfId="0" applyNumberFormat="1" applyFont="1" applyFill="1"/>
    <xf numFmtId="0" fontId="22" fillId="2" borderId="0" xfId="0" applyFont="1" applyFill="1" applyBorder="1" applyAlignment="1">
      <alignment horizontal="centerContinuous"/>
    </xf>
    <xf numFmtId="0" fontId="24" fillId="2" borderId="0" xfId="2" applyFont="1" applyFill="1" applyBorder="1" applyAlignment="1"/>
    <xf numFmtId="0" fontId="24" fillId="2" borderId="0" xfId="2" applyFont="1" applyFill="1" applyBorder="1" applyAlignment="1">
      <alignment horizontal="center" vertical="top"/>
    </xf>
    <xf numFmtId="0" fontId="36" fillId="2" borderId="0" xfId="2" applyFont="1" applyFill="1" applyBorder="1" applyAlignment="1">
      <alignment horizontal="centerContinuous" vertical="center"/>
    </xf>
    <xf numFmtId="0" fontId="36" fillId="2" borderId="0" xfId="2" applyFont="1" applyFill="1" applyBorder="1" applyAlignment="1">
      <alignment horizontal="center" vertical="top"/>
    </xf>
    <xf numFmtId="0" fontId="26" fillId="38" borderId="6" xfId="0" applyFont="1" applyFill="1" applyBorder="1" applyAlignment="1">
      <alignment vertical="center"/>
    </xf>
    <xf numFmtId="165" fontId="21" fillId="38" borderId="8" xfId="1" applyNumberFormat="1" applyFont="1" applyFill="1" applyBorder="1" applyAlignment="1">
      <alignment horizontal="center" vertical="center"/>
    </xf>
    <xf numFmtId="0" fontId="50" fillId="38" borderId="6" xfId="0" applyFont="1" applyFill="1" applyBorder="1" applyAlignment="1">
      <alignment vertical="center"/>
    </xf>
    <xf numFmtId="165" fontId="21" fillId="38" borderId="6" xfId="1" applyNumberFormat="1" applyFont="1" applyFill="1" applyBorder="1" applyAlignment="1">
      <alignment horizontal="center" vertical="center"/>
    </xf>
    <xf numFmtId="0" fontId="50" fillId="38" borderId="8" xfId="0" applyFont="1" applyFill="1" applyBorder="1"/>
    <xf numFmtId="0" fontId="36" fillId="2" borderId="2" xfId="2" applyFont="1" applyFill="1" applyBorder="1" applyAlignment="1">
      <alignment vertical="top"/>
    </xf>
    <xf numFmtId="0" fontId="36" fillId="2" borderId="0" xfId="2" applyFont="1" applyFill="1" applyBorder="1" applyAlignment="1">
      <alignment vertical="top"/>
    </xf>
    <xf numFmtId="0" fontId="29" fillId="2" borderId="0" xfId="2" applyFont="1" applyFill="1" applyBorder="1" applyAlignment="1">
      <alignment vertical="top"/>
    </xf>
    <xf numFmtId="3" fontId="29" fillId="2" borderId="0" xfId="2" applyNumberFormat="1" applyFont="1" applyFill="1" applyBorder="1" applyAlignment="1">
      <alignment vertical="top"/>
    </xf>
    <xf numFmtId="0" fontId="28" fillId="2" borderId="0" xfId="2" applyFont="1" applyFill="1" applyBorder="1" applyAlignment="1">
      <alignment vertical="top"/>
    </xf>
    <xf numFmtId="3" fontId="28" fillId="2" borderId="0" xfId="2" applyNumberFormat="1" applyFont="1" applyFill="1" applyBorder="1" applyAlignment="1">
      <alignment vertical="top"/>
    </xf>
    <xf numFmtId="3" fontId="29" fillId="2" borderId="0" xfId="2" applyNumberFormat="1" applyFont="1" applyFill="1" applyBorder="1" applyAlignment="1" applyProtection="1">
      <alignment vertical="top"/>
      <protection locked="0"/>
    </xf>
    <xf numFmtId="0" fontId="29" fillId="2" borderId="0" xfId="2" applyFont="1" applyFill="1" applyBorder="1" applyAlignment="1">
      <alignment horizontal="left" vertical="top"/>
    </xf>
    <xf numFmtId="0" fontId="28" fillId="2" borderId="0" xfId="2" applyFont="1" applyFill="1" applyBorder="1" applyAlignment="1">
      <alignment horizontal="left" vertical="top"/>
    </xf>
    <xf numFmtId="3" fontId="28" fillId="2" borderId="0" xfId="2" applyNumberFormat="1" applyFont="1" applyFill="1" applyBorder="1" applyAlignment="1" applyProtection="1">
      <alignment vertical="top"/>
      <protection locked="0"/>
    </xf>
    <xf numFmtId="3" fontId="28" fillId="2" borderId="0" xfId="2" applyNumberFormat="1" applyFont="1" applyFill="1" applyBorder="1" applyAlignment="1">
      <alignment horizontal="right" vertical="top" wrapText="1"/>
    </xf>
    <xf numFmtId="0" fontId="22" fillId="2" borderId="15" xfId="0" applyFont="1" applyFill="1" applyBorder="1" applyAlignment="1">
      <alignment horizontal="left" vertical="top" wrapText="1"/>
    </xf>
    <xf numFmtId="0" fontId="30" fillId="2" borderId="16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9" fillId="2" borderId="0" xfId="0" applyFont="1" applyFill="1" applyBorder="1" applyAlignment="1">
      <alignment horizontal="left" wrapText="1"/>
    </xf>
    <xf numFmtId="0" fontId="28" fillId="2" borderId="18" xfId="2" applyFont="1" applyFill="1" applyBorder="1" applyAlignment="1">
      <alignment vertical="top"/>
    </xf>
    <xf numFmtId="3" fontId="29" fillId="2" borderId="18" xfId="2" applyNumberFormat="1" applyFont="1" applyFill="1" applyBorder="1" applyAlignment="1">
      <alignment vertical="top"/>
    </xf>
    <xf numFmtId="0" fontId="30" fillId="2" borderId="0" xfId="0" applyFont="1" applyFill="1"/>
    <xf numFmtId="3" fontId="30" fillId="2" borderId="0" xfId="0" applyNumberFormat="1" applyFont="1" applyFill="1"/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36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0" fontId="46" fillId="38" borderId="29" xfId="0" applyFont="1" applyFill="1" applyBorder="1" applyAlignment="1">
      <alignment horizontal="center" vertical="center" wrapText="1"/>
    </xf>
    <xf numFmtId="0" fontId="46" fillId="38" borderId="1" xfId="0" applyFont="1" applyFill="1" applyBorder="1" applyAlignment="1">
      <alignment horizontal="center" vertical="center" wrapText="1"/>
    </xf>
    <xf numFmtId="0" fontId="39" fillId="38" borderId="5" xfId="2" applyFont="1" applyFill="1" applyBorder="1" applyAlignment="1">
      <alignment horizontal="center" vertical="center" wrapText="1"/>
    </xf>
    <xf numFmtId="0" fontId="39" fillId="2" borderId="0" xfId="0" applyFont="1" applyFill="1" applyBorder="1"/>
    <xf numFmtId="0" fontId="46" fillId="38" borderId="30" xfId="0" applyFont="1" applyFill="1" applyBorder="1" applyAlignment="1">
      <alignment horizontal="center" vertical="center" wrapText="1"/>
    </xf>
    <xf numFmtId="0" fontId="46" fillId="38" borderId="9" xfId="0" applyFont="1" applyFill="1" applyBorder="1" applyAlignment="1">
      <alignment horizontal="center" vertical="center" wrapText="1"/>
    </xf>
    <xf numFmtId="0" fontId="39" fillId="38" borderId="12" xfId="2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vertical="top"/>
    </xf>
    <xf numFmtId="3" fontId="33" fillId="2" borderId="0" xfId="1" applyNumberFormat="1" applyFont="1" applyFill="1" applyBorder="1" applyAlignment="1">
      <alignment vertical="top"/>
    </xf>
    <xf numFmtId="0" fontId="32" fillId="2" borderId="16" xfId="0" applyFont="1" applyFill="1" applyBorder="1" applyAlignment="1">
      <alignment vertical="top"/>
    </xf>
    <xf numFmtId="168" fontId="51" fillId="36" borderId="0" xfId="0" applyNumberFormat="1" applyFont="1" applyFill="1" applyBorder="1" applyAlignment="1" applyProtection="1">
      <alignment horizontal="right" vertical="top" wrapText="1" readingOrder="1"/>
    </xf>
    <xf numFmtId="0" fontId="33" fillId="2" borderId="0" xfId="0" applyFont="1" applyFill="1" applyBorder="1" applyAlignment="1">
      <alignment vertical="top"/>
    </xf>
    <xf numFmtId="0" fontId="52" fillId="36" borderId="0" xfId="0" applyNumberFormat="1" applyFont="1" applyFill="1" applyBorder="1" applyAlignment="1" applyProtection="1">
      <alignment horizontal="center" vertical="top" wrapText="1" readingOrder="1"/>
    </xf>
    <xf numFmtId="0" fontId="53" fillId="2" borderId="15" xfId="0" applyFont="1" applyFill="1" applyBorder="1" applyAlignment="1">
      <alignment vertical="top"/>
    </xf>
    <xf numFmtId="0" fontId="53" fillId="2" borderId="16" xfId="0" applyFont="1" applyFill="1" applyBorder="1" applyAlignment="1">
      <alignment vertical="top"/>
    </xf>
    <xf numFmtId="168" fontId="51" fillId="0" borderId="0" xfId="0" applyNumberFormat="1" applyFont="1" applyFill="1" applyBorder="1" applyAlignment="1" applyProtection="1">
      <alignment horizontal="right" vertical="top" wrapText="1" readingOrder="1"/>
    </xf>
    <xf numFmtId="3" fontId="30" fillId="2" borderId="0" xfId="0" applyNumberFormat="1" applyFont="1" applyFill="1" applyBorder="1" applyAlignment="1">
      <alignment vertical="top"/>
    </xf>
    <xf numFmtId="0" fontId="54" fillId="0" borderId="0" xfId="0" applyNumberFormat="1" applyFont="1" applyFill="1" applyBorder="1" applyAlignment="1" applyProtection="1">
      <alignment horizontal="left" vertical="top" wrapText="1" readingOrder="1"/>
    </xf>
    <xf numFmtId="3" fontId="30" fillId="2" borderId="0" xfId="1" applyNumberFormat="1" applyFont="1" applyFill="1" applyBorder="1" applyAlignment="1">
      <alignment vertical="top"/>
    </xf>
    <xf numFmtId="168" fontId="54" fillId="0" borderId="0" xfId="0" applyNumberFormat="1" applyFont="1" applyFill="1" applyBorder="1" applyAlignment="1" applyProtection="1">
      <alignment horizontal="right" vertical="top" wrapText="1" readingOrder="1"/>
    </xf>
    <xf numFmtId="0" fontId="30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3" fontId="22" fillId="2" borderId="0" xfId="1" applyNumberFormat="1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0" fontId="22" fillId="2" borderId="0" xfId="0" applyFont="1" applyFill="1" applyBorder="1" applyProtection="1"/>
    <xf numFmtId="0" fontId="36" fillId="2" borderId="0" xfId="0" applyFont="1" applyFill="1" applyBorder="1" applyAlignment="1" applyProtection="1">
      <alignment vertical="top"/>
    </xf>
    <xf numFmtId="43" fontId="36" fillId="2" borderId="0" xfId="1" applyFont="1" applyFill="1" applyBorder="1" applyProtection="1"/>
    <xf numFmtId="0" fontId="22" fillId="2" borderId="0" xfId="0" applyFont="1" applyFill="1" applyProtection="1"/>
    <xf numFmtId="0" fontId="36" fillId="2" borderId="0" xfId="0" applyFont="1" applyFill="1" applyBorder="1" applyAlignment="1">
      <alignment vertical="top" wrapText="1"/>
    </xf>
    <xf numFmtId="0" fontId="24" fillId="2" borderId="0" xfId="3" applyNumberFormat="1" applyFont="1" applyFill="1" applyBorder="1" applyAlignment="1" applyProtection="1">
      <alignment horizontal="centerContinuous" vertical="center"/>
    </xf>
    <xf numFmtId="0" fontId="24" fillId="2" borderId="0" xfId="0" applyFont="1" applyFill="1" applyBorder="1" applyAlignment="1" applyProtection="1">
      <alignment horizontal="centerContinuous"/>
    </xf>
    <xf numFmtId="164" fontId="36" fillId="2" borderId="0" xfId="3" applyFont="1" applyFill="1" applyBorder="1" applyProtection="1"/>
    <xf numFmtId="0" fontId="24" fillId="35" borderId="13" xfId="3" applyNumberFormat="1" applyFont="1" applyFill="1" applyBorder="1" applyAlignment="1" applyProtection="1">
      <alignment horizontal="left" vertical="center"/>
    </xf>
    <xf numFmtId="0" fontId="24" fillId="35" borderId="2" xfId="0" applyFont="1" applyFill="1" applyBorder="1" applyAlignment="1" applyProtection="1">
      <alignment horizontal="left" vertical="top"/>
    </xf>
    <xf numFmtId="0" fontId="24" fillId="35" borderId="2" xfId="3" applyNumberFormat="1" applyFont="1" applyFill="1" applyBorder="1" applyAlignment="1" applyProtection="1">
      <alignment vertical="top"/>
    </xf>
    <xf numFmtId="3" fontId="55" fillId="35" borderId="2" xfId="3" applyNumberFormat="1" applyFont="1" applyFill="1" applyBorder="1" applyAlignment="1" applyProtection="1">
      <alignment vertical="top"/>
    </xf>
    <xf numFmtId="0" fontId="24" fillId="35" borderId="14" xfId="3" applyNumberFormat="1" applyFont="1" applyFill="1" applyBorder="1" applyAlignment="1" applyProtection="1">
      <alignment vertical="top"/>
    </xf>
    <xf numFmtId="0" fontId="32" fillId="2" borderId="15" xfId="0" applyFont="1" applyFill="1" applyBorder="1" applyAlignment="1" applyProtection="1"/>
    <xf numFmtId="0" fontId="24" fillId="2" borderId="0" xfId="0" applyFont="1" applyFill="1" applyBorder="1" applyAlignment="1" applyProtection="1">
      <alignment vertical="top"/>
    </xf>
    <xf numFmtId="0" fontId="22" fillId="2" borderId="16" xfId="0" applyFont="1" applyFill="1" applyBorder="1" applyAlignment="1" applyProtection="1">
      <alignment vertical="top"/>
    </xf>
    <xf numFmtId="3" fontId="24" fillId="2" borderId="0" xfId="0" applyNumberFormat="1" applyFont="1" applyFill="1" applyBorder="1" applyAlignment="1" applyProtection="1">
      <alignment horizontal="center" vertical="top"/>
      <protection locked="0"/>
    </xf>
    <xf numFmtId="3" fontId="55" fillId="2" borderId="0" xfId="0" applyNumberFormat="1" applyFont="1" applyFill="1" applyBorder="1" applyAlignment="1" applyProtection="1">
      <alignment horizontal="right" vertical="top"/>
    </xf>
    <xf numFmtId="0" fontId="22" fillId="2" borderId="15" xfId="0" applyFont="1" applyFill="1" applyBorder="1" applyAlignment="1" applyProtection="1"/>
    <xf numFmtId="0" fontId="49" fillId="2" borderId="0" xfId="0" applyFont="1" applyFill="1" applyBorder="1" applyAlignment="1" applyProtection="1">
      <alignment vertical="top"/>
    </xf>
    <xf numFmtId="3" fontId="36" fillId="2" borderId="0" xfId="0" applyNumberFormat="1" applyFont="1" applyFill="1" applyBorder="1" applyAlignment="1" applyProtection="1">
      <alignment horizontal="center" vertical="top"/>
      <protection locked="0"/>
    </xf>
    <xf numFmtId="3" fontId="56" fillId="2" borderId="0" xfId="0" applyNumberFormat="1" applyFont="1" applyFill="1" applyBorder="1" applyAlignment="1" applyProtection="1">
      <alignment horizontal="right" vertical="top"/>
      <protection locked="0"/>
    </xf>
    <xf numFmtId="0" fontId="24" fillId="2" borderId="0" xfId="0" applyFont="1" applyFill="1" applyBorder="1" applyAlignment="1" applyProtection="1">
      <alignment horizontal="center" vertical="top"/>
      <protection locked="0"/>
    </xf>
    <xf numFmtId="0" fontId="55" fillId="2" borderId="0" xfId="0" applyFont="1" applyFill="1" applyBorder="1" applyAlignment="1" applyProtection="1">
      <alignment horizontal="right" vertical="top"/>
      <protection locked="0"/>
    </xf>
    <xf numFmtId="0" fontId="32" fillId="2" borderId="16" xfId="0" applyFont="1" applyFill="1" applyBorder="1" applyAlignment="1" applyProtection="1">
      <alignment vertical="top"/>
    </xf>
    <xf numFmtId="0" fontId="56" fillId="2" borderId="0" xfId="0" applyNumberFormat="1" applyFont="1" applyFill="1" applyBorder="1" applyAlignment="1" applyProtection="1">
      <alignment horizontal="right" vertical="top"/>
      <protection locked="0"/>
    </xf>
    <xf numFmtId="0" fontId="22" fillId="2" borderId="0" xfId="0" applyFont="1" applyFill="1" applyBorder="1" applyAlignment="1" applyProtection="1">
      <alignment vertical="top"/>
    </xf>
    <xf numFmtId="0" fontId="55" fillId="2" borderId="0" xfId="0" applyFont="1" applyFill="1" applyBorder="1" applyAlignment="1" applyProtection="1">
      <alignment horizontal="right" vertical="top"/>
    </xf>
    <xf numFmtId="0" fontId="53" fillId="2" borderId="15" xfId="0" applyFont="1" applyFill="1" applyBorder="1" applyAlignment="1" applyProtection="1"/>
    <xf numFmtId="0" fontId="41" fillId="2" borderId="0" xfId="0" applyFont="1" applyFill="1" applyBorder="1" applyAlignment="1" applyProtection="1">
      <alignment vertical="top"/>
    </xf>
    <xf numFmtId="3" fontId="41" fillId="2" borderId="0" xfId="0" applyNumberFormat="1" applyFont="1" applyFill="1" applyBorder="1" applyAlignment="1" applyProtection="1">
      <alignment horizontal="center" vertical="top"/>
      <protection locked="0"/>
    </xf>
    <xf numFmtId="3" fontId="57" fillId="2" borderId="0" xfId="0" applyNumberFormat="1" applyFont="1" applyFill="1" applyBorder="1" applyAlignment="1" applyProtection="1">
      <alignment horizontal="right" vertical="top"/>
    </xf>
    <xf numFmtId="0" fontId="53" fillId="2" borderId="16" xfId="0" applyFont="1" applyFill="1" applyBorder="1" applyAlignment="1" applyProtection="1">
      <alignment vertical="top"/>
    </xf>
    <xf numFmtId="0" fontId="55" fillId="2" borderId="0" xfId="0" applyNumberFormat="1" applyFont="1" applyFill="1" applyBorder="1" applyAlignment="1" applyProtection="1">
      <alignment horizontal="right" vertical="top"/>
    </xf>
    <xf numFmtId="3" fontId="41" fillId="2" borderId="0" xfId="0" applyNumberFormat="1" applyFont="1" applyFill="1" applyBorder="1" applyAlignment="1" applyProtection="1">
      <alignment horizontal="center" vertical="top"/>
    </xf>
    <xf numFmtId="0" fontId="24" fillId="35" borderId="0" xfId="0" applyFont="1" applyFill="1" applyBorder="1" applyAlignment="1" applyProtection="1">
      <alignment vertical="top"/>
    </xf>
    <xf numFmtId="3" fontId="36" fillId="35" borderId="0" xfId="0" applyNumberFormat="1" applyFont="1" applyFill="1" applyBorder="1" applyAlignment="1" applyProtection="1">
      <alignment horizontal="center" vertical="top"/>
      <protection locked="0"/>
    </xf>
    <xf numFmtId="3" fontId="55" fillId="35" borderId="0" xfId="0" applyNumberFormat="1" applyFont="1" applyFill="1" applyBorder="1" applyAlignment="1" applyProtection="1">
      <alignment horizontal="right" vertical="top"/>
    </xf>
    <xf numFmtId="0" fontId="22" fillId="35" borderId="16" xfId="0" applyFont="1" applyFill="1" applyBorder="1" applyAlignment="1" applyProtection="1">
      <alignment vertical="top"/>
    </xf>
    <xf numFmtId="0" fontId="58" fillId="38" borderId="18" xfId="0" applyFont="1" applyFill="1" applyBorder="1" applyAlignment="1" applyProtection="1">
      <alignment horizontal="left" vertical="top"/>
    </xf>
    <xf numFmtId="0" fontId="58" fillId="38" borderId="18" xfId="0" applyFont="1" applyFill="1" applyBorder="1" applyAlignment="1" applyProtection="1">
      <alignment vertical="top"/>
    </xf>
    <xf numFmtId="3" fontId="58" fillId="38" borderId="18" xfId="0" applyNumberFormat="1" applyFont="1" applyFill="1" applyBorder="1" applyAlignment="1" applyProtection="1">
      <alignment horizontal="center" vertical="top"/>
    </xf>
    <xf numFmtId="3" fontId="59" fillId="38" borderId="18" xfId="0" applyNumberFormat="1" applyFont="1" applyFill="1" applyBorder="1" applyAlignment="1" applyProtection="1">
      <alignment horizontal="right" vertical="top"/>
    </xf>
    <xf numFmtId="0" fontId="58" fillId="38" borderId="19" xfId="0" applyFont="1" applyFill="1" applyBorder="1" applyAlignment="1" applyProtection="1">
      <alignment vertical="top"/>
    </xf>
    <xf numFmtId="0" fontId="22" fillId="2" borderId="0" xfId="0" applyFont="1" applyFill="1" applyBorder="1" applyAlignment="1" applyProtection="1"/>
    <xf numFmtId="0" fontId="55" fillId="2" borderId="0" xfId="0" applyFont="1" applyFill="1" applyBorder="1" applyAlignment="1"/>
    <xf numFmtId="165" fontId="46" fillId="38" borderId="29" xfId="1" applyNumberFormat="1" applyFont="1" applyFill="1" applyBorder="1" applyAlignment="1">
      <alignment horizontal="center" vertical="center" wrapText="1"/>
    </xf>
    <xf numFmtId="0" fontId="32" fillId="2" borderId="31" xfId="0" applyFont="1" applyFill="1" applyBorder="1" applyAlignment="1" applyProtection="1"/>
    <xf numFmtId="0" fontId="24" fillId="2" borderId="32" xfId="0" applyFont="1" applyFill="1" applyBorder="1" applyAlignment="1" applyProtection="1">
      <alignment vertical="top"/>
    </xf>
    <xf numFmtId="3" fontId="24" fillId="2" borderId="32" xfId="0" applyNumberFormat="1" applyFont="1" applyFill="1" applyBorder="1" applyAlignment="1" applyProtection="1">
      <alignment horizontal="center" vertical="top"/>
      <protection locked="0"/>
    </xf>
    <xf numFmtId="3" fontId="55" fillId="2" borderId="32" xfId="0" applyNumberFormat="1" applyFont="1" applyFill="1" applyBorder="1" applyAlignment="1" applyProtection="1">
      <alignment horizontal="right" vertical="top"/>
    </xf>
    <xf numFmtId="0" fontId="32" fillId="2" borderId="33" xfId="0" applyFont="1" applyFill="1" applyBorder="1" applyAlignment="1" applyProtection="1">
      <alignment vertical="top"/>
    </xf>
    <xf numFmtId="0" fontId="22" fillId="2" borderId="0" xfId="0" applyFont="1" applyFill="1" applyBorder="1" applyAlignment="1" applyProtection="1">
      <alignment horizontal="center" vertical="top"/>
      <protection locked="0"/>
    </xf>
    <xf numFmtId="0" fontId="22" fillId="2" borderId="17" xfId="0" applyFont="1" applyFill="1" applyBorder="1" applyAlignment="1" applyProtection="1"/>
    <xf numFmtId="0" fontId="49" fillId="2" borderId="18" xfId="0" applyFont="1" applyFill="1" applyBorder="1" applyAlignment="1" applyProtection="1">
      <alignment vertical="top"/>
    </xf>
    <xf numFmtId="0" fontId="36" fillId="2" borderId="18" xfId="0" applyFont="1" applyFill="1" applyBorder="1" applyAlignment="1" applyProtection="1">
      <alignment vertical="top"/>
    </xf>
    <xf numFmtId="0" fontId="24" fillId="2" borderId="18" xfId="0" applyFont="1" applyFill="1" applyBorder="1" applyAlignment="1" applyProtection="1">
      <alignment vertical="top"/>
    </xf>
    <xf numFmtId="0" fontId="24" fillId="2" borderId="18" xfId="0" applyFont="1" applyFill="1" applyBorder="1" applyAlignment="1" applyProtection="1">
      <alignment horizontal="center" vertical="top"/>
    </xf>
    <xf numFmtId="0" fontId="55" fillId="2" borderId="18" xfId="0" applyFont="1" applyFill="1" applyBorder="1" applyAlignment="1" applyProtection="1">
      <alignment horizontal="right" vertical="top"/>
    </xf>
    <xf numFmtId="0" fontId="22" fillId="2" borderId="19" xfId="0" applyFont="1" applyFill="1" applyBorder="1" applyAlignment="1" applyProtection="1">
      <alignment vertical="top"/>
    </xf>
    <xf numFmtId="0" fontId="36" fillId="2" borderId="0" xfId="0" applyFont="1" applyFill="1" applyBorder="1" applyAlignment="1" applyProtection="1">
      <alignment horizontal="right"/>
    </xf>
    <xf numFmtId="43" fontId="36" fillId="2" borderId="0" xfId="1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right" vertical="top"/>
    </xf>
    <xf numFmtId="0" fontId="36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center"/>
    </xf>
    <xf numFmtId="0" fontId="54" fillId="0" borderId="0" xfId="0" applyNumberFormat="1" applyFont="1" applyFill="1" applyBorder="1" applyAlignment="1" applyProtection="1">
      <alignment horizontal="left" vertical="top" wrapText="1" readingOrder="1"/>
    </xf>
    <xf numFmtId="0" fontId="36" fillId="2" borderId="0" xfId="0" applyFont="1" applyFill="1" applyBorder="1" applyAlignment="1" applyProtection="1">
      <alignment horizontal="left" vertical="top"/>
    </xf>
    <xf numFmtId="0" fontId="45" fillId="38" borderId="8" xfId="2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top"/>
    </xf>
    <xf numFmtId="0" fontId="24" fillId="2" borderId="0" xfId="0" applyFont="1" applyFill="1" applyBorder="1" applyAlignment="1" applyProtection="1">
      <alignment horizontal="left" vertical="top"/>
    </xf>
    <xf numFmtId="0" fontId="54" fillId="0" borderId="0" xfId="0" applyNumberFormat="1" applyFont="1" applyFill="1" applyBorder="1" applyAlignment="1" applyProtection="1">
      <alignment horizontal="right" vertical="top" wrapText="1" readingOrder="1"/>
    </xf>
    <xf numFmtId="43" fontId="24" fillId="2" borderId="0" xfId="1" applyFont="1" applyFill="1" applyBorder="1" applyProtection="1"/>
    <xf numFmtId="0" fontId="32" fillId="2" borderId="0" xfId="0" applyFont="1" applyFill="1" applyBorder="1" applyProtection="1"/>
    <xf numFmtId="0" fontId="32" fillId="2" borderId="0" xfId="0" applyFont="1" applyFill="1" applyProtection="1"/>
    <xf numFmtId="169" fontId="29" fillId="2" borderId="0" xfId="0" applyNumberFormat="1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Alignment="1" applyProtection="1">
      <alignment horizontal="center" vertical="top" wrapText="1"/>
      <protection locked="0"/>
    </xf>
    <xf numFmtId="0" fontId="31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0" fontId="34" fillId="2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0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left" vertical="top" wrapText="1"/>
    </xf>
    <xf numFmtId="0" fontId="26" fillId="38" borderId="1" xfId="2" applyFont="1" applyFill="1" applyBorder="1" applyAlignment="1">
      <alignment horizontal="center" vertical="center"/>
    </xf>
    <xf numFmtId="0" fontId="26" fillId="38" borderId="9" xfId="2" applyFont="1" applyFill="1" applyBorder="1" applyAlignment="1">
      <alignment horizontal="center" vertical="center"/>
    </xf>
    <xf numFmtId="0" fontId="27" fillId="38" borderId="2" xfId="2" applyFont="1" applyFill="1" applyBorder="1" applyAlignment="1">
      <alignment horizontal="center" vertical="center"/>
    </xf>
    <xf numFmtId="0" fontId="27" fillId="38" borderId="10" xfId="2" applyFont="1" applyFill="1" applyBorder="1" applyAlignment="1">
      <alignment horizontal="center" vertical="center"/>
    </xf>
    <xf numFmtId="0" fontId="27" fillId="38" borderId="3" xfId="0" applyFont="1" applyFill="1" applyBorder="1" applyAlignment="1">
      <alignment horizontal="center"/>
    </xf>
    <xf numFmtId="0" fontId="27" fillId="38" borderId="4" xfId="0" applyFont="1" applyFill="1" applyBorder="1" applyAlignment="1">
      <alignment horizontal="center"/>
    </xf>
    <xf numFmtId="0" fontId="27" fillId="38" borderId="1" xfId="2" applyFont="1" applyFill="1" applyBorder="1" applyAlignment="1">
      <alignment horizontal="right" vertical="top"/>
    </xf>
    <xf numFmtId="0" fontId="27" fillId="38" borderId="9" xfId="2" applyFont="1" applyFill="1" applyBorder="1" applyAlignment="1">
      <alignment horizontal="right" vertical="top"/>
    </xf>
    <xf numFmtId="0" fontId="27" fillId="38" borderId="5" xfId="2" applyFont="1" applyFill="1" applyBorder="1" applyAlignment="1">
      <alignment horizontal="center" vertical="center"/>
    </xf>
    <xf numFmtId="0" fontId="27" fillId="38" borderId="12" xfId="2" applyFont="1" applyFill="1" applyBorder="1" applyAlignment="1">
      <alignment horizontal="center" vertical="center"/>
    </xf>
    <xf numFmtId="0" fontId="27" fillId="38" borderId="6" xfId="0" applyFont="1" applyFill="1" applyBorder="1" applyAlignment="1">
      <alignment horizontal="center"/>
    </xf>
    <xf numFmtId="0" fontId="27" fillId="38" borderId="7" xfId="0" applyFont="1" applyFill="1" applyBorder="1" applyAlignment="1">
      <alignment horizontal="center"/>
    </xf>
    <xf numFmtId="0" fontId="27" fillId="38" borderId="8" xfId="0" applyFont="1" applyFill="1" applyBorder="1" applyAlignment="1">
      <alignment horizontal="center"/>
    </xf>
    <xf numFmtId="165" fontId="27" fillId="38" borderId="6" xfId="1" applyNumberFormat="1" applyFont="1" applyFill="1" applyBorder="1" applyAlignment="1">
      <alignment horizontal="center"/>
    </xf>
    <xf numFmtId="165" fontId="27" fillId="38" borderId="8" xfId="1" applyNumberFormat="1" applyFont="1" applyFill="1" applyBorder="1" applyAlignment="1">
      <alignment horizontal="center"/>
    </xf>
    <xf numFmtId="0" fontId="36" fillId="2" borderId="0" xfId="0" applyFont="1" applyFill="1" applyBorder="1" applyAlignment="1">
      <alignment horizontal="left" vertical="top"/>
    </xf>
    <xf numFmtId="0" fontId="36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3" fontId="28" fillId="2" borderId="0" xfId="0" applyNumberFormat="1" applyFont="1" applyFill="1" applyBorder="1" applyAlignment="1">
      <alignment vertical="center"/>
    </xf>
    <xf numFmtId="3" fontId="29" fillId="2" borderId="0" xfId="1" applyNumberFormat="1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Border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justify" vertical="top" wrapText="1"/>
    </xf>
    <xf numFmtId="0" fontId="22" fillId="2" borderId="0" xfId="0" applyFont="1" applyFill="1" applyAlignment="1">
      <alignment horizontal="left" wrapText="1"/>
    </xf>
    <xf numFmtId="0" fontId="29" fillId="2" borderId="0" xfId="0" applyFont="1" applyFill="1" applyBorder="1" applyAlignment="1">
      <alignment horizontal="left" vertical="center" wrapText="1"/>
    </xf>
    <xf numFmtId="0" fontId="27" fillId="38" borderId="0" xfId="2" applyFont="1" applyFill="1" applyBorder="1" applyAlignment="1">
      <alignment horizontal="center" vertical="center"/>
    </xf>
    <xf numFmtId="0" fontId="27" fillId="38" borderId="4" xfId="2" applyFont="1" applyFill="1" applyBorder="1" applyAlignment="1">
      <alignment horizontal="center" vertical="center"/>
    </xf>
    <xf numFmtId="0" fontId="27" fillId="38" borderId="6" xfId="2" applyFont="1" applyFill="1" applyBorder="1" applyAlignment="1">
      <alignment horizontal="center" vertical="center"/>
    </xf>
    <xf numFmtId="0" fontId="27" fillId="38" borderId="8" xfId="2" applyFont="1" applyFill="1" applyBorder="1" applyAlignment="1">
      <alignment horizontal="center" vertical="center"/>
    </xf>
    <xf numFmtId="0" fontId="60" fillId="2" borderId="0" xfId="2" applyFont="1" applyFill="1" applyBorder="1" applyAlignment="1">
      <alignment horizontal="center"/>
    </xf>
    <xf numFmtId="0" fontId="28" fillId="2" borderId="18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45" fillId="38" borderId="7" xfId="2" applyFont="1" applyFill="1" applyBorder="1" applyAlignment="1">
      <alignment horizontal="center" vertical="center"/>
    </xf>
    <xf numFmtId="0" fontId="45" fillId="38" borderId="8" xfId="2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 applyProtection="1">
      <alignment horizontal="left"/>
      <protection locked="0"/>
    </xf>
    <xf numFmtId="0" fontId="29" fillId="2" borderId="18" xfId="0" applyFont="1" applyFill="1" applyBorder="1" applyAlignment="1">
      <alignment horizontal="left" vertical="top" wrapText="1"/>
    </xf>
    <xf numFmtId="0" fontId="21" fillId="38" borderId="7" xfId="2" applyFont="1" applyFill="1" applyBorder="1" applyAlignment="1">
      <alignment horizontal="center" vertical="center"/>
    </xf>
    <xf numFmtId="0" fontId="21" fillId="38" borderId="8" xfId="2" applyFont="1" applyFill="1" applyBorder="1" applyAlignment="1">
      <alignment horizontal="center" vertical="center"/>
    </xf>
    <xf numFmtId="0" fontId="21" fillId="38" borderId="6" xfId="2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 vertical="top" wrapText="1"/>
    </xf>
    <xf numFmtId="0" fontId="29" fillId="2" borderId="0" xfId="2" applyFont="1" applyFill="1" applyBorder="1" applyAlignment="1">
      <alignment horizontal="left" vertical="top" wrapText="1"/>
    </xf>
    <xf numFmtId="0" fontId="29" fillId="2" borderId="0" xfId="2" applyFont="1" applyFill="1" applyBorder="1" applyAlignment="1">
      <alignment horizontal="left" vertical="top"/>
    </xf>
    <xf numFmtId="0" fontId="28" fillId="2" borderId="0" xfId="2" applyFont="1" applyFill="1" applyBorder="1" applyAlignment="1">
      <alignment horizontal="left" vertical="top"/>
    </xf>
    <xf numFmtId="0" fontId="21" fillId="38" borderId="7" xfId="0" applyFont="1" applyFill="1" applyBorder="1" applyAlignment="1">
      <alignment horizontal="center" vertical="center"/>
    </xf>
    <xf numFmtId="0" fontId="24" fillId="2" borderId="0" xfId="3" applyNumberFormat="1" applyFont="1" applyFill="1" applyBorder="1" applyAlignment="1">
      <alignment horizontal="center" vertical="center"/>
    </xf>
    <xf numFmtId="168" fontId="51" fillId="36" borderId="0" xfId="0" applyNumberFormat="1" applyFont="1" applyFill="1" applyBorder="1" applyAlignment="1" applyProtection="1">
      <alignment horizontal="right" vertical="top" wrapText="1" readingOrder="1"/>
    </xf>
    <xf numFmtId="0" fontId="52" fillId="36" borderId="0" xfId="0" applyNumberFormat="1" applyFont="1" applyFill="1" applyBorder="1" applyAlignment="1" applyProtection="1">
      <alignment horizontal="center" vertical="top" wrapText="1" readingOrder="1"/>
    </xf>
    <xf numFmtId="168" fontId="51" fillId="0" borderId="0" xfId="0" applyNumberFormat="1" applyFont="1" applyFill="1" applyBorder="1" applyAlignment="1" applyProtection="1">
      <alignment horizontal="right" vertical="top" wrapText="1" readingOrder="1"/>
    </xf>
    <xf numFmtId="0" fontId="27" fillId="38" borderId="1" xfId="2" applyFont="1" applyFill="1" applyBorder="1" applyAlignment="1">
      <alignment horizontal="center" vertical="center" wrapText="1"/>
    </xf>
    <xf numFmtId="0" fontId="27" fillId="38" borderId="2" xfId="2" applyFont="1" applyFill="1" applyBorder="1" applyAlignment="1">
      <alignment horizontal="center" vertical="center" wrapText="1"/>
    </xf>
    <xf numFmtId="0" fontId="27" fillId="38" borderId="5" xfId="2" applyFont="1" applyFill="1" applyBorder="1" applyAlignment="1">
      <alignment horizontal="center" vertical="center" wrapText="1"/>
    </xf>
    <xf numFmtId="0" fontId="27" fillId="38" borderId="9" xfId="2" applyFont="1" applyFill="1" applyBorder="1" applyAlignment="1">
      <alignment horizontal="center" vertical="center" wrapText="1"/>
    </xf>
    <xf numFmtId="0" fontId="27" fillId="38" borderId="10" xfId="2" applyFont="1" applyFill="1" applyBorder="1" applyAlignment="1">
      <alignment horizontal="center" vertical="center" wrapText="1"/>
    </xf>
    <xf numFmtId="0" fontId="27" fillId="38" borderId="12" xfId="2" applyFont="1" applyFill="1" applyBorder="1" applyAlignment="1">
      <alignment horizontal="center" vertical="center" wrapText="1"/>
    </xf>
    <xf numFmtId="0" fontId="24" fillId="2" borderId="13" xfId="3" applyNumberFormat="1" applyFont="1" applyFill="1" applyBorder="1" applyAlignment="1">
      <alignment horizontal="center" vertical="center"/>
    </xf>
    <xf numFmtId="0" fontId="24" fillId="2" borderId="2" xfId="3" applyNumberFormat="1" applyFont="1" applyFill="1" applyBorder="1" applyAlignment="1">
      <alignment horizontal="center" vertical="center"/>
    </xf>
    <xf numFmtId="0" fontId="24" fillId="2" borderId="14" xfId="3" applyNumberFormat="1" applyFont="1" applyFill="1" applyBorder="1" applyAlignment="1">
      <alignment horizontal="center" vertical="center"/>
    </xf>
    <xf numFmtId="0" fontId="24" fillId="2" borderId="15" xfId="3" applyNumberFormat="1" applyFont="1" applyFill="1" applyBorder="1" applyAlignment="1">
      <alignment horizontal="center" vertical="top"/>
    </xf>
    <xf numFmtId="0" fontId="24" fillId="2" borderId="0" xfId="3" applyNumberFormat="1" applyFont="1" applyFill="1" applyBorder="1" applyAlignment="1">
      <alignment horizontal="center" vertical="top"/>
    </xf>
    <xf numFmtId="0" fontId="24" fillId="2" borderId="16" xfId="3" applyNumberFormat="1" applyFont="1" applyFill="1" applyBorder="1" applyAlignment="1">
      <alignment horizontal="center" vertical="top"/>
    </xf>
    <xf numFmtId="0" fontId="33" fillId="2" borderId="0" xfId="0" applyFont="1" applyFill="1" applyBorder="1" applyAlignment="1">
      <alignment horizontal="left" vertical="top"/>
    </xf>
    <xf numFmtId="0" fontId="30" fillId="2" borderId="0" xfId="0" applyFont="1" applyFill="1" applyBorder="1" applyAlignment="1">
      <alignment horizontal="left" vertical="top"/>
    </xf>
    <xf numFmtId="168" fontId="54" fillId="0" borderId="0" xfId="0" applyNumberFormat="1" applyFont="1" applyFill="1" applyBorder="1" applyAlignment="1" applyProtection="1">
      <alignment horizontal="right" vertical="top" wrapText="1" readingOrder="1"/>
    </xf>
    <xf numFmtId="0" fontId="54" fillId="0" borderId="0" xfId="0" applyNumberFormat="1" applyFont="1" applyFill="1" applyBorder="1" applyAlignment="1" applyProtection="1">
      <alignment horizontal="left" vertical="top" wrapText="1" readingOrder="1"/>
    </xf>
    <xf numFmtId="0" fontId="22" fillId="2" borderId="17" xfId="0" applyFont="1" applyFill="1" applyBorder="1" applyAlignment="1">
      <alignment horizontal="center" vertical="top"/>
    </xf>
    <xf numFmtId="0" fontId="22" fillId="2" borderId="18" xfId="0" applyFont="1" applyFill="1" applyBorder="1" applyAlignment="1">
      <alignment horizontal="center" vertical="top"/>
    </xf>
    <xf numFmtId="0" fontId="22" fillId="2" borderId="19" xfId="0" applyFont="1" applyFill="1" applyBorder="1" applyAlignment="1">
      <alignment horizontal="center" vertical="top"/>
    </xf>
    <xf numFmtId="0" fontId="36" fillId="2" borderId="0" xfId="0" applyFont="1" applyFill="1" applyBorder="1" applyAlignment="1">
      <alignment horizontal="left" vertical="top" wrapText="1"/>
    </xf>
    <xf numFmtId="0" fontId="36" fillId="2" borderId="0" xfId="0" applyFont="1" applyFill="1" applyBorder="1" applyAlignment="1" applyProtection="1">
      <alignment horizontal="left" vertical="top"/>
    </xf>
    <xf numFmtId="0" fontId="24" fillId="2" borderId="0" xfId="0" applyFont="1" applyFill="1" applyBorder="1" applyAlignment="1" applyProtection="1">
      <alignment horizontal="left" vertical="top"/>
    </xf>
    <xf numFmtId="0" fontId="54" fillId="0" borderId="0" xfId="0" applyNumberFormat="1" applyFont="1" applyFill="1" applyBorder="1" applyAlignment="1" applyProtection="1">
      <alignment horizontal="right" vertical="top" wrapText="1" readingOrder="1"/>
    </xf>
    <xf numFmtId="0" fontId="24" fillId="2" borderId="0" xfId="0" applyFont="1" applyFill="1" applyBorder="1" applyAlignment="1" applyProtection="1">
      <alignment horizontal="center" vertical="top"/>
    </xf>
    <xf numFmtId="0" fontId="51" fillId="0" borderId="0" xfId="0" applyNumberFormat="1" applyFont="1" applyFill="1" applyBorder="1" applyAlignment="1" applyProtection="1">
      <alignment horizontal="left" vertical="top" wrapText="1" readingOrder="1"/>
    </xf>
    <xf numFmtId="168" fontId="51" fillId="37" borderId="0" xfId="0" applyNumberFormat="1" applyFont="1" applyFill="1" applyBorder="1" applyAlignment="1" applyProtection="1">
      <alignment horizontal="right" vertical="center" wrapText="1" readingOrder="1"/>
    </xf>
    <xf numFmtId="0" fontId="23" fillId="2" borderId="0" xfId="2" applyFont="1" applyFill="1" applyBorder="1" applyAlignment="1" applyProtection="1">
      <alignment horizontal="center"/>
    </xf>
    <xf numFmtId="0" fontId="24" fillId="2" borderId="0" xfId="3" applyNumberFormat="1" applyFont="1" applyFill="1" applyBorder="1" applyAlignment="1" applyProtection="1">
      <alignment horizontal="center" vertical="center"/>
    </xf>
    <xf numFmtId="0" fontId="45" fillId="38" borderId="6" xfId="2" applyFont="1" applyFill="1" applyBorder="1" applyAlignment="1" applyProtection="1">
      <alignment horizontal="center" vertical="center" wrapText="1"/>
    </xf>
    <xf numFmtId="0" fontId="45" fillId="38" borderId="7" xfId="2" applyFont="1" applyFill="1" applyBorder="1" applyAlignment="1" applyProtection="1">
      <alignment horizontal="center" vertical="center" wrapText="1"/>
    </xf>
    <xf numFmtId="0" fontId="45" fillId="38" borderId="8" xfId="2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right"/>
    </xf>
    <xf numFmtId="0" fontId="36" fillId="2" borderId="0" xfId="0" applyNumberFormat="1" applyFont="1" applyFill="1" applyBorder="1" applyAlignment="1" applyProtection="1">
      <alignment horizontal="left"/>
    </xf>
    <xf numFmtId="0" fontId="55" fillId="2" borderId="0" xfId="0" applyFont="1" applyFill="1" applyBorder="1" applyAlignment="1">
      <alignment horizontal="center"/>
    </xf>
    <xf numFmtId="0" fontId="24" fillId="2" borderId="32" xfId="0" applyFont="1" applyFill="1" applyBorder="1" applyAlignment="1" applyProtection="1">
      <alignment horizontal="left" vertical="top"/>
    </xf>
    <xf numFmtId="0" fontId="46" fillId="38" borderId="0" xfId="2" applyFont="1" applyFill="1" applyBorder="1" applyAlignment="1">
      <alignment horizontal="center" vertical="center"/>
    </xf>
    <xf numFmtId="0" fontId="46" fillId="38" borderId="4" xfId="2" applyFont="1" applyFill="1" applyBorder="1" applyAlignment="1">
      <alignment horizontal="center" vertical="center"/>
    </xf>
    <xf numFmtId="165" fontId="46" fillId="38" borderId="3" xfId="1" applyNumberFormat="1" applyFont="1" applyFill="1" applyBorder="1" applyAlignment="1">
      <alignment horizontal="center" vertical="center" wrapText="1"/>
    </xf>
    <xf numFmtId="165" fontId="46" fillId="38" borderId="0" xfId="1" applyNumberFormat="1" applyFont="1" applyFill="1" applyBorder="1" applyAlignment="1">
      <alignment horizontal="center" vertical="center" wrapText="1"/>
    </xf>
    <xf numFmtId="165" fontId="46" fillId="38" borderId="4" xfId="1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169" fontId="31" fillId="2" borderId="0" xfId="1" applyNumberFormat="1" applyFont="1" applyFill="1" applyBorder="1" applyAlignment="1">
      <alignment vertical="top"/>
    </xf>
    <xf numFmtId="169" fontId="30" fillId="2" borderId="0" xfId="0" applyNumberFormat="1" applyFont="1" applyFill="1" applyBorder="1" applyAlignment="1" applyProtection="1">
      <alignment horizontal="right" vertical="top"/>
      <protection locked="0"/>
    </xf>
    <xf numFmtId="169" fontId="33" fillId="2" borderId="0" xfId="0" applyNumberFormat="1" applyFont="1" applyFill="1" applyBorder="1" applyAlignment="1" applyProtection="1">
      <alignment horizontal="right" vertical="center"/>
      <protection locked="0"/>
    </xf>
    <xf numFmtId="169" fontId="30" fillId="2" borderId="0" xfId="0" applyNumberFormat="1" applyFont="1" applyFill="1" applyBorder="1" applyAlignment="1" applyProtection="1">
      <alignment horizontal="right" vertical="center"/>
      <protection locked="0"/>
    </xf>
    <xf numFmtId="169" fontId="33" fillId="2" borderId="18" xfId="0" applyNumberFormat="1" applyFont="1" applyFill="1" applyBorder="1" applyAlignment="1" applyProtection="1">
      <alignment horizontal="right" vertical="center"/>
      <protection locked="0"/>
    </xf>
    <xf numFmtId="169" fontId="28" fillId="2" borderId="0" xfId="2" applyNumberFormat="1" applyFont="1" applyFill="1" applyBorder="1" applyAlignment="1" applyProtection="1">
      <alignment vertical="top"/>
      <protection locked="0"/>
    </xf>
    <xf numFmtId="169" fontId="28" fillId="2" borderId="0" xfId="2" applyNumberFormat="1" applyFont="1" applyFill="1" applyBorder="1" applyAlignment="1">
      <alignment vertical="top"/>
    </xf>
    <xf numFmtId="169" fontId="28" fillId="2" borderId="0" xfId="2" applyNumberFormat="1" applyFont="1" applyFill="1" applyBorder="1" applyAlignment="1">
      <alignment horizontal="right" vertical="top" wrapText="1"/>
    </xf>
    <xf numFmtId="169" fontId="33" fillId="2" borderId="0" xfId="1" applyNumberFormat="1" applyFont="1" applyFill="1" applyBorder="1" applyAlignment="1">
      <alignment vertical="top"/>
    </xf>
    <xf numFmtId="169" fontId="33" fillId="2" borderId="0" xfId="0" applyNumberFormat="1" applyFont="1" applyFill="1" applyBorder="1" applyAlignment="1">
      <alignment vertical="top"/>
    </xf>
    <xf numFmtId="169" fontId="30" fillId="2" borderId="0" xfId="1" applyNumberFormat="1" applyFont="1" applyFill="1" applyBorder="1" applyAlignment="1">
      <alignment vertical="top"/>
    </xf>
    <xf numFmtId="169" fontId="29" fillId="2" borderId="0" xfId="1" applyNumberFormat="1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horizontal="left" vertical="top"/>
    </xf>
    <xf numFmtId="0" fontId="22" fillId="0" borderId="15" xfId="0" applyFont="1" applyFill="1" applyBorder="1" applyAlignment="1" applyProtection="1"/>
    <xf numFmtId="0" fontId="24" fillId="0" borderId="0" xfId="0" applyFont="1" applyFill="1" applyBorder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left" vertical="top"/>
    </xf>
    <xf numFmtId="3" fontId="36" fillId="35" borderId="0" xfId="0" applyNumberFormat="1" applyFont="1" applyFill="1" applyBorder="1" applyAlignment="1" applyProtection="1">
      <alignment horizontal="center" vertical="top"/>
      <protection locked="0"/>
    </xf>
  </cellXfs>
  <cellStyles count="49">
    <cellStyle name="=C:\WINNT\SYSTEM32\COMMAND.COM" xfId="3"/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/>
    <cellStyle name="Millares 2" xfId="4"/>
    <cellStyle name="Millares 2 2" xfId="47"/>
    <cellStyle name="Neutral" xfId="13" builtinId="28" customBuiltin="1"/>
    <cellStyle name="Normal" xfId="0" builtinId="0"/>
    <cellStyle name="Normal 2" xfId="2"/>
    <cellStyle name="Normal 3" xfId="48"/>
    <cellStyle name="Normal 9" xfId="5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colors>
    <mruColors>
      <color rgb="FF008000"/>
      <color rgb="FFFFFFCC"/>
      <color rgb="FFFF00FF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124163</xdr:colOff>
      <xdr:row>67</xdr:row>
      <xdr:rowOff>185397</xdr:rowOff>
    </xdr:from>
    <xdr:to>
      <xdr:col>2</xdr:col>
      <xdr:colOff>1740627</xdr:colOff>
      <xdr:row>73</xdr:row>
      <xdr:rowOff>100540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24163" y="12853647"/>
          <a:ext cx="3780000" cy="1548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</a:p>
      </xdr:txBody>
    </xdr:sp>
    <xdr:clientData/>
  </xdr:twoCellAnchor>
  <xdr:twoCellAnchor>
    <xdr:from>
      <xdr:col>2</xdr:col>
      <xdr:colOff>1869619</xdr:colOff>
      <xdr:row>67</xdr:row>
      <xdr:rowOff>181995</xdr:rowOff>
    </xdr:from>
    <xdr:to>
      <xdr:col>4</xdr:col>
      <xdr:colOff>1540262</xdr:colOff>
      <xdr:row>73</xdr:row>
      <xdr:rowOff>97138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4033155" y="12850245"/>
          <a:ext cx="3780000" cy="1548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79940</xdr:colOff>
      <xdr:row>67</xdr:row>
      <xdr:rowOff>189822</xdr:rowOff>
    </xdr:from>
    <xdr:to>
      <xdr:col>7</xdr:col>
      <xdr:colOff>1288190</xdr:colOff>
      <xdr:row>73</xdr:row>
      <xdr:rowOff>104965</xdr:rowOff>
    </xdr:to>
    <xdr:sp macro="" textlink="">
      <xdr:nvSpPr>
        <xdr:cNvPr id="5" name="4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7931261" y="12858072"/>
          <a:ext cx="3780000" cy="1548000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1415481</xdr:colOff>
      <xdr:row>68</xdr:row>
      <xdr:rowOff>7823</xdr:rowOff>
    </xdr:from>
    <xdr:to>
      <xdr:col>10</xdr:col>
      <xdr:colOff>201659</xdr:colOff>
      <xdr:row>73</xdr:row>
      <xdr:rowOff>113466</xdr:rowOff>
    </xdr:to>
    <xdr:sp macro="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838552" y="12866573"/>
          <a:ext cx="3780000" cy="1548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 </a:t>
          </a: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</xdr:txBody>
    </xdr:sp>
    <xdr:clientData/>
  </xdr:twoCellAnchor>
  <xdr:twoCellAnchor editAs="oneCell">
    <xdr:from>
      <xdr:col>1</xdr:col>
      <xdr:colOff>319769</xdr:colOff>
      <xdr:row>1</xdr:row>
      <xdr:rowOff>168579</xdr:rowOff>
    </xdr:from>
    <xdr:to>
      <xdr:col>2</xdr:col>
      <xdr:colOff>1902804</xdr:colOff>
      <xdr:row>5</xdr:row>
      <xdr:rowOff>222944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340" y="413508"/>
          <a:ext cx="3420000" cy="1034079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1238250</xdr:colOff>
      <xdr:row>1</xdr:row>
      <xdr:rowOff>136068</xdr:rowOff>
    </xdr:from>
    <xdr:to>
      <xdr:col>9</xdr:col>
      <xdr:colOff>1242857</xdr:colOff>
      <xdr:row>5</xdr:row>
      <xdr:rowOff>236354</xdr:rowOff>
    </xdr:to>
    <xdr:pic>
      <xdr:nvPicPr>
        <xdr:cNvPr id="8" name="Imagen 7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1321" y="380997"/>
          <a:ext cx="342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162782</xdr:colOff>
      <xdr:row>56</xdr:row>
      <xdr:rowOff>223416</xdr:rowOff>
    </xdr:from>
    <xdr:to>
      <xdr:col>2</xdr:col>
      <xdr:colOff>1423554</xdr:colOff>
      <xdr:row>64</xdr:row>
      <xdr:rowOff>192644</xdr:rowOff>
    </xdr:to>
    <xdr:sp macro="" textlink="">
      <xdr:nvSpPr>
        <xdr:cNvPr id="5" name="2 Rectángulo redondead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62782" y="13236247"/>
          <a:ext cx="360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1526802</xdr:colOff>
      <xdr:row>56</xdr:row>
      <xdr:rowOff>285750</xdr:rowOff>
    </xdr:from>
    <xdr:to>
      <xdr:col>5</xdr:col>
      <xdr:colOff>336287</xdr:colOff>
      <xdr:row>64</xdr:row>
      <xdr:rowOff>254978</xdr:rowOff>
    </xdr:to>
    <xdr:sp macro="" textlink="">
      <xdr:nvSpPr>
        <xdr:cNvPr id="6" name="3 Rectángulo redondead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3866030" y="13298581"/>
          <a:ext cx="360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</a:t>
          </a:r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453435</xdr:colOff>
      <xdr:row>56</xdr:row>
      <xdr:rowOff>265439</xdr:rowOff>
    </xdr:from>
    <xdr:to>
      <xdr:col>7</xdr:col>
      <xdr:colOff>1728215</xdr:colOff>
      <xdr:row>64</xdr:row>
      <xdr:rowOff>234667</xdr:rowOff>
    </xdr:to>
    <xdr:sp macro="" textlink="">
      <xdr:nvSpPr>
        <xdr:cNvPr id="7" name="4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7583178" y="13278270"/>
          <a:ext cx="3600000" cy="1440000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1854575</xdr:colOff>
      <xdr:row>56</xdr:row>
      <xdr:rowOff>287170</xdr:rowOff>
    </xdr:from>
    <xdr:to>
      <xdr:col>10</xdr:col>
      <xdr:colOff>187810</xdr:colOff>
      <xdr:row>64</xdr:row>
      <xdr:rowOff>256398</xdr:rowOff>
    </xdr:to>
    <xdr:sp macro="" textlink="">
      <xdr:nvSpPr>
        <xdr:cNvPr id="9" name="5 Rectángulo redondead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309538" y="13300001"/>
          <a:ext cx="360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 </a:t>
          </a: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Adolfo Márquez Vera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</xdr:txBody>
    </xdr:sp>
    <xdr:clientData/>
  </xdr:twoCellAnchor>
  <xdr:twoCellAnchor editAs="oneCell">
    <xdr:from>
      <xdr:col>0</xdr:col>
      <xdr:colOff>230421</xdr:colOff>
      <xdr:row>1</xdr:row>
      <xdr:rowOff>191200</xdr:rowOff>
    </xdr:from>
    <xdr:to>
      <xdr:col>2</xdr:col>
      <xdr:colOff>1316691</xdr:colOff>
      <xdr:row>6</xdr:row>
      <xdr:rowOff>192633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421" y="443332"/>
          <a:ext cx="3425498" cy="108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1722905</xdr:colOff>
      <xdr:row>1</xdr:row>
      <xdr:rowOff>210110</xdr:rowOff>
    </xdr:from>
    <xdr:to>
      <xdr:col>9</xdr:col>
      <xdr:colOff>1388934</xdr:colOff>
      <xdr:row>6</xdr:row>
      <xdr:rowOff>211543</xdr:rowOff>
    </xdr:to>
    <xdr:pic>
      <xdr:nvPicPr>
        <xdr:cNvPr id="8" name="Imagen 7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7868" y="462242"/>
          <a:ext cx="342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162356</xdr:colOff>
      <xdr:row>49</xdr:row>
      <xdr:rowOff>109631</xdr:rowOff>
    </xdr:from>
    <xdr:to>
      <xdr:col>2</xdr:col>
      <xdr:colOff>2052583</xdr:colOff>
      <xdr:row>57</xdr:row>
      <xdr:rowOff>250767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62356" y="12549858"/>
          <a:ext cx="342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2178020</xdr:colOff>
      <xdr:row>49</xdr:row>
      <xdr:rowOff>123960</xdr:rowOff>
    </xdr:from>
    <xdr:to>
      <xdr:col>3</xdr:col>
      <xdr:colOff>1268475</xdr:colOff>
      <xdr:row>57</xdr:row>
      <xdr:rowOff>265096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3707793" y="12564187"/>
          <a:ext cx="342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 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1382924</xdr:colOff>
      <xdr:row>49</xdr:row>
      <xdr:rowOff>99423</xdr:rowOff>
    </xdr:from>
    <xdr:to>
      <xdr:col>5</xdr:col>
      <xdr:colOff>1440310</xdr:colOff>
      <xdr:row>57</xdr:row>
      <xdr:rowOff>240559</xdr:rowOff>
    </xdr:to>
    <xdr:sp macro="" textlink="">
      <xdr:nvSpPr>
        <xdr:cNvPr id="5" name="4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7242242" y="12539650"/>
          <a:ext cx="3420000" cy="1440000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1540081</xdr:colOff>
      <xdr:row>49</xdr:row>
      <xdr:rowOff>109106</xdr:rowOff>
    </xdr:from>
    <xdr:to>
      <xdr:col>8</xdr:col>
      <xdr:colOff>38831</xdr:colOff>
      <xdr:row>57</xdr:row>
      <xdr:rowOff>250242</xdr:rowOff>
    </xdr:to>
    <xdr:sp macro="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0762013" y="12549333"/>
          <a:ext cx="342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360798</xdr:colOff>
      <xdr:row>1</xdr:row>
      <xdr:rowOff>129886</xdr:rowOff>
    </xdr:from>
    <xdr:to>
      <xdr:col>2</xdr:col>
      <xdr:colOff>2496704</xdr:colOff>
      <xdr:row>6</xdr:row>
      <xdr:rowOff>185227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39" y="375227"/>
          <a:ext cx="3420338" cy="10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1067955</xdr:colOff>
      <xdr:row>1</xdr:row>
      <xdr:rowOff>187613</xdr:rowOff>
    </xdr:from>
    <xdr:to>
      <xdr:col>7</xdr:col>
      <xdr:colOff>1067614</xdr:colOff>
      <xdr:row>6</xdr:row>
      <xdr:rowOff>242954</xdr:rowOff>
    </xdr:to>
    <xdr:pic>
      <xdr:nvPicPr>
        <xdr:cNvPr id="8" name="Imagen 7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9887" y="432954"/>
          <a:ext cx="342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159883</xdr:colOff>
      <xdr:row>55</xdr:row>
      <xdr:rowOff>52728</xdr:rowOff>
    </xdr:from>
    <xdr:to>
      <xdr:col>2</xdr:col>
      <xdr:colOff>1634062</xdr:colOff>
      <xdr:row>63</xdr:row>
      <xdr:rowOff>254478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59883" y="11183371"/>
          <a:ext cx="342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</a:p>
      </xdr:txBody>
    </xdr:sp>
    <xdr:clientData/>
  </xdr:twoCellAnchor>
  <xdr:twoCellAnchor>
    <xdr:from>
      <xdr:col>2</xdr:col>
      <xdr:colOff>1784237</xdr:colOff>
      <xdr:row>55</xdr:row>
      <xdr:rowOff>76540</xdr:rowOff>
    </xdr:from>
    <xdr:to>
      <xdr:col>4</xdr:col>
      <xdr:colOff>1026844</xdr:colOff>
      <xdr:row>63</xdr:row>
      <xdr:rowOff>278290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3730058" y="11207183"/>
          <a:ext cx="342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 i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1137896</xdr:colOff>
      <xdr:row>55</xdr:row>
      <xdr:rowOff>49325</xdr:rowOff>
    </xdr:from>
    <xdr:to>
      <xdr:col>7</xdr:col>
      <xdr:colOff>1346610</xdr:colOff>
      <xdr:row>63</xdr:row>
      <xdr:rowOff>251075</xdr:rowOff>
    </xdr:to>
    <xdr:sp macro="" textlink="">
      <xdr:nvSpPr>
        <xdr:cNvPr id="5" name="4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7261110" y="11179968"/>
          <a:ext cx="3420000" cy="1440000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1466170</xdr:colOff>
      <xdr:row>55</xdr:row>
      <xdr:rowOff>31638</xdr:rowOff>
    </xdr:from>
    <xdr:to>
      <xdr:col>10</xdr:col>
      <xdr:colOff>137277</xdr:colOff>
      <xdr:row>63</xdr:row>
      <xdr:rowOff>233388</xdr:rowOff>
    </xdr:to>
    <xdr:sp macro="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0800670" y="11162281"/>
          <a:ext cx="342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Vera</a:t>
          </a:r>
        </a:p>
        <a:p>
          <a:pPr marL="0" indent="0"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421822</xdr:colOff>
      <xdr:row>1</xdr:row>
      <xdr:rowOff>108858</xdr:rowOff>
    </xdr:from>
    <xdr:to>
      <xdr:col>2</xdr:col>
      <xdr:colOff>2217965</xdr:colOff>
      <xdr:row>5</xdr:row>
      <xdr:rowOff>209144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179" y="258537"/>
          <a:ext cx="3442607" cy="1080000"/>
        </a:xfrm>
        <a:prstGeom prst="rect">
          <a:avLst/>
        </a:prstGeom>
      </xdr:spPr>
    </xdr:pic>
    <xdr:clientData/>
  </xdr:twoCellAnchor>
  <xdr:twoCellAnchor editAs="oneCell">
    <xdr:from>
      <xdr:col>7</xdr:col>
      <xdr:colOff>911678</xdr:colOff>
      <xdr:row>1</xdr:row>
      <xdr:rowOff>108856</xdr:rowOff>
    </xdr:from>
    <xdr:to>
      <xdr:col>9</xdr:col>
      <xdr:colOff>834642</xdr:colOff>
      <xdr:row>5</xdr:row>
      <xdr:rowOff>209142</xdr:rowOff>
    </xdr:to>
    <xdr:pic>
      <xdr:nvPicPr>
        <xdr:cNvPr id="8" name="Imagen 7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6178" y="258535"/>
          <a:ext cx="342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1</xdr:row>
      <xdr:rowOff>136072</xdr:rowOff>
    </xdr:from>
    <xdr:to>
      <xdr:col>4</xdr:col>
      <xdr:colOff>1415142</xdr:colOff>
      <xdr:row>6</xdr:row>
      <xdr:rowOff>195537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285751"/>
          <a:ext cx="3456214" cy="1080000"/>
        </a:xfrm>
        <a:prstGeom prst="rect">
          <a:avLst/>
        </a:prstGeom>
      </xdr:spPr>
    </xdr:pic>
    <xdr:clientData/>
  </xdr:twoCellAnchor>
  <xdr:twoCellAnchor>
    <xdr:from>
      <xdr:col>1</xdr:col>
      <xdr:colOff>176893</xdr:colOff>
      <xdr:row>53</xdr:row>
      <xdr:rowOff>100379</xdr:rowOff>
    </xdr:from>
    <xdr:to>
      <xdr:col>5</xdr:col>
      <xdr:colOff>266250</xdr:colOff>
      <xdr:row>61</xdr:row>
      <xdr:rowOff>302129</xdr:rowOff>
    </xdr:to>
    <xdr:sp macro="" textlink="">
      <xdr:nvSpPr>
        <xdr:cNvPr id="20" name="2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58536" y="12632558"/>
          <a:ext cx="360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administarivo</a:t>
          </a:r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462641</xdr:colOff>
      <xdr:row>53</xdr:row>
      <xdr:rowOff>76957</xdr:rowOff>
    </xdr:from>
    <xdr:to>
      <xdr:col>8</xdr:col>
      <xdr:colOff>130177</xdr:colOff>
      <xdr:row>61</xdr:row>
      <xdr:rowOff>278707</xdr:rowOff>
    </xdr:to>
    <xdr:sp macro="" textlink="">
      <xdr:nvSpPr>
        <xdr:cNvPr id="21" name="3 Rectángulo redondead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4054927" y="12609136"/>
          <a:ext cx="360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340180</xdr:colOff>
      <xdr:row>53</xdr:row>
      <xdr:rowOff>72117</xdr:rowOff>
    </xdr:from>
    <xdr:to>
      <xdr:col>13</xdr:col>
      <xdr:colOff>429537</xdr:colOff>
      <xdr:row>61</xdr:row>
      <xdr:rowOff>273867</xdr:rowOff>
    </xdr:to>
    <xdr:sp macro="" textlink="">
      <xdr:nvSpPr>
        <xdr:cNvPr id="22" name="4 Rectángulo redondead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7864930" y="12604296"/>
          <a:ext cx="3600000" cy="1440000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639535</xdr:colOff>
      <xdr:row>53</xdr:row>
      <xdr:rowOff>40821</xdr:rowOff>
    </xdr:from>
    <xdr:to>
      <xdr:col>15</xdr:col>
      <xdr:colOff>1354821</xdr:colOff>
      <xdr:row>61</xdr:row>
      <xdr:rowOff>242571</xdr:rowOff>
    </xdr:to>
    <xdr:sp macro="" textlink="">
      <xdr:nvSpPr>
        <xdr:cNvPr id="23" name="5 Rectángulo redondead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11674928" y="12573000"/>
          <a:ext cx="360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13</xdr:col>
      <xdr:colOff>653142</xdr:colOff>
      <xdr:row>1</xdr:row>
      <xdr:rowOff>176890</xdr:rowOff>
    </xdr:from>
    <xdr:to>
      <xdr:col>15</xdr:col>
      <xdr:colOff>1188428</xdr:colOff>
      <xdr:row>6</xdr:row>
      <xdr:rowOff>236355</xdr:rowOff>
    </xdr:to>
    <xdr:pic>
      <xdr:nvPicPr>
        <xdr:cNvPr id="9" name="Imagen 8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8535" y="326569"/>
          <a:ext cx="342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2</xdr:row>
      <xdr:rowOff>1</xdr:rowOff>
    </xdr:from>
    <xdr:to>
      <xdr:col>2</xdr:col>
      <xdr:colOff>1943101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7" y="400051"/>
          <a:ext cx="2676524" cy="82867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39</xdr:row>
      <xdr:rowOff>9213</xdr:rowOff>
    </xdr:from>
    <xdr:to>
      <xdr:col>2</xdr:col>
      <xdr:colOff>1909425</xdr:colOff>
      <xdr:row>45</xdr:row>
      <xdr:rowOff>29988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66675" y="7981638"/>
          <a:ext cx="270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1947943</xdr:colOff>
      <xdr:row>38</xdr:row>
      <xdr:rowOff>97368</xdr:rowOff>
    </xdr:from>
    <xdr:to>
      <xdr:col>3</xdr:col>
      <xdr:colOff>1018918</xdr:colOff>
      <xdr:row>45</xdr:row>
      <xdr:rowOff>13368</xdr:rowOff>
    </xdr:to>
    <xdr:sp macro="" textlink="">
      <xdr:nvSpPr>
        <xdr:cNvPr id="9" name="3 Rectángulo redondead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2805193" y="7965018"/>
          <a:ext cx="270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1061758</xdr:colOff>
      <xdr:row>38</xdr:row>
      <xdr:rowOff>76201</xdr:rowOff>
    </xdr:from>
    <xdr:to>
      <xdr:col>5</xdr:col>
      <xdr:colOff>1199533</xdr:colOff>
      <xdr:row>44</xdr:row>
      <xdr:rowOff>144601</xdr:rowOff>
    </xdr:to>
    <xdr:sp macro="" textlink="">
      <xdr:nvSpPr>
        <xdr:cNvPr id="10" name="4 Rectángulo redondead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5548033" y="7943851"/>
          <a:ext cx="2700000" cy="1440000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1247775</xdr:colOff>
      <xdr:row>38</xdr:row>
      <xdr:rowOff>57149</xdr:rowOff>
    </xdr:from>
    <xdr:to>
      <xdr:col>8</xdr:col>
      <xdr:colOff>13950</xdr:colOff>
      <xdr:row>44</xdr:row>
      <xdr:rowOff>125549</xdr:rowOff>
    </xdr:to>
    <xdr:sp macro="" textlink="">
      <xdr:nvSpPr>
        <xdr:cNvPr id="11" name="5 Rectángulo redondead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8296275" y="7924799"/>
          <a:ext cx="270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Adolfo Márquez Vera</a:t>
          </a:r>
        </a:p>
        <a:p>
          <a:pPr marL="0" indent="0"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1219200</xdr:colOff>
      <xdr:row>1</xdr:row>
      <xdr:rowOff>238124</xdr:rowOff>
    </xdr:from>
    <xdr:to>
      <xdr:col>7</xdr:col>
      <xdr:colOff>1104900</xdr:colOff>
      <xdr:row>5</xdr:row>
      <xdr:rowOff>85725</xdr:rowOff>
    </xdr:to>
    <xdr:pic>
      <xdr:nvPicPr>
        <xdr:cNvPr id="13" name="Imagen 12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390524"/>
          <a:ext cx="2571750" cy="838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137588</xdr:colOff>
      <xdr:row>1</xdr:row>
      <xdr:rowOff>158753</xdr:rowOff>
    </xdr:from>
    <xdr:to>
      <xdr:col>3</xdr:col>
      <xdr:colOff>145704</xdr:colOff>
      <xdr:row>6</xdr:row>
      <xdr:rowOff>83003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671" y="306920"/>
          <a:ext cx="2579866" cy="972000"/>
        </a:xfrm>
        <a:prstGeom prst="rect">
          <a:avLst/>
        </a:prstGeom>
      </xdr:spPr>
    </xdr:pic>
    <xdr:clientData/>
  </xdr:twoCellAnchor>
  <xdr:twoCellAnchor>
    <xdr:from>
      <xdr:col>0</xdr:col>
      <xdr:colOff>199092</xdr:colOff>
      <xdr:row>49</xdr:row>
      <xdr:rowOff>155264</xdr:rowOff>
    </xdr:from>
    <xdr:to>
      <xdr:col>3</xdr:col>
      <xdr:colOff>179259</xdr:colOff>
      <xdr:row>59</xdr:row>
      <xdr:rowOff>71264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199092" y="7817597"/>
          <a:ext cx="288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318107</xdr:colOff>
      <xdr:row>49</xdr:row>
      <xdr:rowOff>148167</xdr:rowOff>
    </xdr:from>
    <xdr:to>
      <xdr:col>5</xdr:col>
      <xdr:colOff>1250773</xdr:colOff>
      <xdr:row>59</xdr:row>
      <xdr:rowOff>64167</xdr:rowOff>
    </xdr:to>
    <xdr:sp macro="" textlink="">
      <xdr:nvSpPr>
        <xdr:cNvPr id="9" name="3 Rectángulo redondead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217940" y="7810500"/>
          <a:ext cx="288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1384549</xdr:colOff>
      <xdr:row>49</xdr:row>
      <xdr:rowOff>148167</xdr:rowOff>
    </xdr:from>
    <xdr:to>
      <xdr:col>7</xdr:col>
      <xdr:colOff>232299</xdr:colOff>
      <xdr:row>59</xdr:row>
      <xdr:rowOff>64167</xdr:rowOff>
    </xdr:to>
    <xdr:sp macro="" textlink="">
      <xdr:nvSpPr>
        <xdr:cNvPr id="10" name="4 Rectángulo redondead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6231716" y="7810500"/>
          <a:ext cx="2880000" cy="1440000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349250</xdr:colOff>
      <xdr:row>49</xdr:row>
      <xdr:rowOff>117039</xdr:rowOff>
    </xdr:from>
    <xdr:to>
      <xdr:col>9</xdr:col>
      <xdr:colOff>128334</xdr:colOff>
      <xdr:row>59</xdr:row>
      <xdr:rowOff>33039</xdr:rowOff>
    </xdr:to>
    <xdr:sp macro="" textlink="">
      <xdr:nvSpPr>
        <xdr:cNvPr id="11" name="5 Rectángulo redondead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9228667" y="7779372"/>
          <a:ext cx="288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253999</xdr:colOff>
      <xdr:row>1</xdr:row>
      <xdr:rowOff>190498</xdr:rowOff>
    </xdr:from>
    <xdr:to>
      <xdr:col>8</xdr:col>
      <xdr:colOff>1059499</xdr:colOff>
      <xdr:row>6</xdr:row>
      <xdr:rowOff>114748</xdr:rowOff>
    </xdr:to>
    <xdr:pic>
      <xdr:nvPicPr>
        <xdr:cNvPr id="13" name="Imagen 12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3416" y="338665"/>
          <a:ext cx="2520000" cy="9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156759</xdr:colOff>
      <xdr:row>51</xdr:row>
      <xdr:rowOff>81181</xdr:rowOff>
    </xdr:from>
    <xdr:to>
      <xdr:col>3</xdr:col>
      <xdr:colOff>136926</xdr:colOff>
      <xdr:row>60</xdr:row>
      <xdr:rowOff>145347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156759" y="8061014"/>
          <a:ext cx="288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286358</xdr:colOff>
      <xdr:row>51</xdr:row>
      <xdr:rowOff>84668</xdr:rowOff>
    </xdr:from>
    <xdr:to>
      <xdr:col>5</xdr:col>
      <xdr:colOff>1219024</xdr:colOff>
      <xdr:row>61</xdr:row>
      <xdr:rowOff>668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186191" y="8064501"/>
          <a:ext cx="288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</a:t>
          </a:r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1363382</xdr:colOff>
      <xdr:row>51</xdr:row>
      <xdr:rowOff>63500</xdr:rowOff>
    </xdr:from>
    <xdr:to>
      <xdr:col>7</xdr:col>
      <xdr:colOff>211132</xdr:colOff>
      <xdr:row>60</xdr:row>
      <xdr:rowOff>127666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6210549" y="8043333"/>
          <a:ext cx="2880000" cy="1440000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338667</xdr:colOff>
      <xdr:row>51</xdr:row>
      <xdr:rowOff>53539</xdr:rowOff>
    </xdr:from>
    <xdr:to>
      <xdr:col>9</xdr:col>
      <xdr:colOff>117751</xdr:colOff>
      <xdr:row>60</xdr:row>
      <xdr:rowOff>117705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9218084" y="8033372"/>
          <a:ext cx="2880000" cy="144000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Vera</a:t>
          </a:r>
        </a:p>
        <a:p>
          <a:pPr marL="0" indent="0"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158750</xdr:colOff>
      <xdr:row>1</xdr:row>
      <xdr:rowOff>179917</xdr:rowOff>
    </xdr:from>
    <xdr:to>
      <xdr:col>3</xdr:col>
      <xdr:colOff>391584</xdr:colOff>
      <xdr:row>6</xdr:row>
      <xdr:rowOff>63500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833" y="328084"/>
          <a:ext cx="2804584" cy="931333"/>
        </a:xfrm>
        <a:prstGeom prst="rect">
          <a:avLst/>
        </a:prstGeom>
      </xdr:spPr>
    </xdr:pic>
    <xdr:clientData/>
  </xdr:twoCellAnchor>
  <xdr:oneCellAnchor>
    <xdr:from>
      <xdr:col>3</xdr:col>
      <xdr:colOff>207472</xdr:colOff>
      <xdr:row>24</xdr:row>
      <xdr:rowOff>150309</xdr:rowOff>
    </xdr:from>
    <xdr:ext cx="5998565" cy="1344663"/>
    <xdr:sp macro="" textlink="">
      <xdr:nvSpPr>
        <xdr:cNvPr id="6" name="Rectángulo 5"/>
        <xdr:cNvSpPr/>
      </xdr:nvSpPr>
      <xdr:spPr>
        <a:xfrm>
          <a:off x="3107305" y="4203726"/>
          <a:ext cx="5998565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  <xdr:twoCellAnchor editAs="oneCell">
    <xdr:from>
      <xdr:col>6</xdr:col>
      <xdr:colOff>2190749</xdr:colOff>
      <xdr:row>2</xdr:row>
      <xdr:rowOff>52917</xdr:rowOff>
    </xdr:from>
    <xdr:to>
      <xdr:col>8</xdr:col>
      <xdr:colOff>1195916</xdr:colOff>
      <xdr:row>6</xdr:row>
      <xdr:rowOff>127000</xdr:rowOff>
    </xdr:to>
    <xdr:pic>
      <xdr:nvPicPr>
        <xdr:cNvPr id="9" name="Imagen 8" descr="https://incufidez.zacatecas.gob.mx/wp-content/uploads/2019/02/LOGO-NUEV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2416" y="444500"/>
          <a:ext cx="3037417" cy="878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FORMACION%20FINANCIERA%202018\4TO%20TRIMESTRE%202018%20CP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6740361.3200000003</v>
          </cell>
          <cell r="I11">
            <v>527341804.33999997</v>
          </cell>
          <cell r="J11">
            <v>493276801.63999999</v>
          </cell>
          <cell r="K11">
            <v>40805364.020000003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32417139609.470001</v>
          </cell>
          <cell r="J12">
            <v>32246890970.360001</v>
          </cell>
          <cell r="K12">
            <v>339622501.80000001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1083981097.1500001</v>
          </cell>
          <cell r="I14">
            <v>24627217538.290001</v>
          </cell>
          <cell r="J14">
            <v>24471655538.290001</v>
          </cell>
          <cell r="K14">
            <v>1239543097.1500001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0</v>
          </cell>
          <cell r="K15">
            <v>64572.639999999999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64313529.049999997</v>
          </cell>
          <cell r="I20">
            <v>3476020357.0799999</v>
          </cell>
          <cell r="J20">
            <v>3489944865.3400002</v>
          </cell>
          <cell r="K20">
            <v>50389020.789999999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56225830.630000003</v>
          </cell>
          <cell r="I21">
            <v>33384646.030000001</v>
          </cell>
          <cell r="J21">
            <v>59890830.439999998</v>
          </cell>
          <cell r="K21">
            <v>29719646.219999999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52654069.950000003</v>
          </cell>
          <cell r="J22">
            <v>52616029.950000003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105073691.40000001</v>
          </cell>
          <cell r="I23">
            <v>177102602.88999999</v>
          </cell>
          <cell r="J23">
            <v>104950861.89</v>
          </cell>
          <cell r="K23">
            <v>177225432.40000001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745083624.69000006</v>
          </cell>
          <cell r="I24">
            <v>26103169.100000001</v>
          </cell>
          <cell r="J24">
            <v>49974080.939999998</v>
          </cell>
          <cell r="K24">
            <v>721212712.85000002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45132565.840000004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17233854.649999999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1898834806.4100001</v>
          </cell>
          <cell r="I53">
            <v>367070647.43000001</v>
          </cell>
          <cell r="J53">
            <v>411055305.63999999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47503504.899999999</v>
          </cell>
          <cell r="I60">
            <v>0</v>
          </cell>
          <cell r="J60">
            <v>198931</v>
          </cell>
          <cell r="K60">
            <v>47304573.899999999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0</v>
          </cell>
          <cell r="J66">
            <v>0</v>
          </cell>
          <cell r="K66">
            <v>5930240335.1000004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883024860.57000005</v>
          </cell>
          <cell r="I70">
            <v>0</v>
          </cell>
          <cell r="J70">
            <v>0</v>
          </cell>
          <cell r="K70">
            <v>883024860.57000005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120720959.40000001</v>
          </cell>
          <cell r="I71">
            <v>0</v>
          </cell>
          <cell r="J71">
            <v>0</v>
          </cell>
          <cell r="K71">
            <v>120720959.40000001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0</v>
          </cell>
          <cell r="J72">
            <v>0</v>
          </cell>
          <cell r="K72">
            <v>41435233.670000002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220928575.66999999</v>
          </cell>
          <cell r="I75">
            <v>0</v>
          </cell>
          <cell r="J75">
            <v>0</v>
          </cell>
          <cell r="K75">
            <v>220928575.66999999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216670936.55000001</v>
          </cell>
          <cell r="I110">
            <v>589176697.34000003</v>
          </cell>
          <cell r="J110">
            <v>438442472.13</v>
          </cell>
          <cell r="K110">
            <v>65936711.340000004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566873075.01999998</v>
          </cell>
          <cell r="I111">
            <v>1101729540.5699999</v>
          </cell>
          <cell r="J111">
            <v>1169718459.2</v>
          </cell>
          <cell r="K111">
            <v>634861993.64999998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31890716.789999999</v>
          </cell>
          <cell r="I112">
            <v>23194026.989999998</v>
          </cell>
          <cell r="J112">
            <v>0</v>
          </cell>
          <cell r="K112">
            <v>8696689.8000000007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977540237.71000004</v>
          </cell>
          <cell r="J114">
            <v>888790023.89999998</v>
          </cell>
          <cell r="K114">
            <v>459436840.56999999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72324126.489999995</v>
          </cell>
          <cell r="J115">
            <v>72324126.489999995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391690780.48000002</v>
          </cell>
          <cell r="I116">
            <v>84519150.510000005</v>
          </cell>
          <cell r="J116">
            <v>208144044.87</v>
          </cell>
          <cell r="K116">
            <v>515315674.83999997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602846673.32000005</v>
          </cell>
          <cell r="I118">
            <v>1788745765.6400001</v>
          </cell>
          <cell r="J118">
            <v>2269135137</v>
          </cell>
          <cell r="K118">
            <v>1083236044.6800001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1242486925.9100001</v>
          </cell>
          <cell r="I122">
            <v>407083333.32999998</v>
          </cell>
          <cell r="J122">
            <v>0</v>
          </cell>
          <cell r="K122">
            <v>835403592.58000004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74657215.049999997</v>
          </cell>
          <cell r="I124">
            <v>5789045.71</v>
          </cell>
          <cell r="J124">
            <v>0</v>
          </cell>
          <cell r="K124">
            <v>68868169.340000004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65346238.710000001</v>
          </cell>
          <cell r="I139">
            <v>488309.86</v>
          </cell>
          <cell r="J139">
            <v>0</v>
          </cell>
          <cell r="K139">
            <v>64857928.850000001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5314102.9400000004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378649142.76999998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20673349475.990002</v>
          </cell>
          <cell r="I187">
            <v>631964401.20000005</v>
          </cell>
          <cell r="J187">
            <v>187977602.22999999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0</v>
          </cell>
          <cell r="J190">
            <v>0</v>
          </cell>
          <cell r="K190">
            <v>324812962.48000002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-221933999.49000001</v>
          </cell>
          <cell r="I198">
            <v>179396236.12</v>
          </cell>
          <cell r="J198">
            <v>401330235.61000001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-222047767.47999999</v>
          </cell>
          <cell r="I199">
            <v>8586398.1099999994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13187943.970000001</v>
          </cell>
          <cell r="K232">
            <v>13185163.130000001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13760215.359999999</v>
          </cell>
          <cell r="K241">
            <v>13445215.359999999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13005587.689999999</v>
          </cell>
          <cell r="K246">
            <v>13005582.689999999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339957985.35000002</v>
          </cell>
          <cell r="K262">
            <v>189957985.34999999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8985203.1899999995</v>
          </cell>
          <cell r="J277">
            <v>5124.03</v>
          </cell>
          <cell r="K277">
            <v>8980079.1600000001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49134531.060000002</v>
          </cell>
          <cell r="J279">
            <v>0</v>
          </cell>
          <cell r="K279">
            <v>49134531.060000002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84387866.780000001</v>
          </cell>
          <cell r="J280">
            <v>2116542.13</v>
          </cell>
          <cell r="K280">
            <v>82271324.650000006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17079577.109999999</v>
          </cell>
          <cell r="J281">
            <v>27500</v>
          </cell>
          <cell r="K281">
            <v>17052077.109999999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166873.51999999999</v>
          </cell>
          <cell r="J284">
            <v>0</v>
          </cell>
          <cell r="K284">
            <v>166873.51999999999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166980.92000000001</v>
          </cell>
          <cell r="J287">
            <v>0</v>
          </cell>
          <cell r="K287">
            <v>166980.92000000001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9047398.0399999991</v>
          </cell>
          <cell r="J291">
            <v>0</v>
          </cell>
          <cell r="K291">
            <v>9047398.0399999991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8310405.0099999998</v>
          </cell>
          <cell r="J299">
            <v>0</v>
          </cell>
          <cell r="K299">
            <v>8310405.0099999998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738757547.05999994</v>
          </cell>
          <cell r="J300">
            <v>17752.03</v>
          </cell>
          <cell r="K300">
            <v>738739795.02999997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88006055.519999996</v>
          </cell>
          <cell r="J304">
            <v>0</v>
          </cell>
          <cell r="K304">
            <v>88006055.519999996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66535080.780000001</v>
          </cell>
          <cell r="J321">
            <v>0</v>
          </cell>
          <cell r="K321">
            <v>66535080.780000001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0</v>
          </cell>
          <cell r="I344">
            <v>3082114270.5999999</v>
          </cell>
          <cell r="J344">
            <v>0</v>
          </cell>
          <cell r="K344">
            <v>3082114270.5999999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0</v>
          </cell>
          <cell r="I345">
            <v>2603955816.4299998</v>
          </cell>
          <cell r="J345">
            <v>3353436530.8499999</v>
          </cell>
          <cell r="K345">
            <v>749480714.41999996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Ley De Ingresos Devengada         </v>
          </cell>
          <cell r="H346">
            <v>0</v>
          </cell>
          <cell r="I346">
            <v>2693695520.5999999</v>
          </cell>
          <cell r="J346">
            <v>2843827520.5999999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239871704.16999999</v>
          </cell>
          <cell r="J347">
            <v>2422373260.3499999</v>
          </cell>
          <cell r="K347">
            <v>2182501556.1799998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16039524798.219999</v>
          </cell>
          <cell r="K349">
            <v>966380296.76999998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1366642410.3099999</v>
          </cell>
          <cell r="K350">
            <v>84749911.010000005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2139162737.1700001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153784997.22999999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1861694794.6300001</v>
          </cell>
          <cell r="J353">
            <v>1619191353.96</v>
          </cell>
          <cell r="K353">
            <v>242503440.66999999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1469762963.8299999</v>
          </cell>
          <cell r="J354">
            <v>2389899.5299999998</v>
          </cell>
          <cell r="K354">
            <v>1467373064.3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view="pageBreakPreview" zoomScale="70" zoomScaleNormal="70" zoomScaleSheetLayoutView="70" zoomScalePageLayoutView="80" workbookViewId="0">
      <selection activeCell="I53" sqref="I53"/>
    </sheetView>
  </sheetViews>
  <sheetFormatPr baseColWidth="10" defaultColWidth="11.42578125" defaultRowHeight="12"/>
  <cols>
    <col min="1" max="1" width="4.85546875" style="2" customWidth="1"/>
    <col min="2" max="2" width="27.5703125" style="1" customWidth="1"/>
    <col min="3" max="3" width="37.85546875" style="2" customWidth="1"/>
    <col min="4" max="5" width="23.7109375" style="2" customWidth="1"/>
    <col min="6" max="6" width="11" style="48" customWidth="1"/>
    <col min="7" max="8" width="27.5703125" style="2" customWidth="1"/>
    <col min="9" max="10" width="23.71093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2" ht="20.100000000000001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1"/>
    </row>
    <row r="2" spans="1:12" ht="20.100000000000001" customHeight="1">
      <c r="A2" s="299" t="s">
        <v>205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1"/>
    </row>
    <row r="3" spans="1:12" ht="20.100000000000001" customHeight="1">
      <c r="A3" s="299" t="s">
        <v>206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2" ht="20.100000000000001" customHeight="1">
      <c r="A4" s="299" t="s">
        <v>182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2" ht="20.100000000000001" customHeight="1">
      <c r="A5" s="300" t="s">
        <v>208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2" ht="20.100000000000001" customHeight="1">
      <c r="A6" s="300" t="s">
        <v>196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</row>
    <row r="7" spans="1:12" ht="3" customHeight="1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2" ht="3" customHeight="1" thickBo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>
      <c r="A9" s="302"/>
      <c r="B9" s="304" t="s">
        <v>1</v>
      </c>
      <c r="C9" s="304"/>
      <c r="D9" s="306" t="s">
        <v>2</v>
      </c>
      <c r="E9" s="307"/>
      <c r="F9" s="308"/>
      <c r="G9" s="304" t="s">
        <v>1</v>
      </c>
      <c r="H9" s="310"/>
      <c r="I9" s="312" t="s">
        <v>2</v>
      </c>
      <c r="J9" s="313"/>
      <c r="K9" s="314"/>
      <c r="L9" s="7"/>
    </row>
    <row r="10" spans="1:12" s="8" customFormat="1" ht="30" customHeight="1" thickBot="1">
      <c r="A10" s="303"/>
      <c r="B10" s="305"/>
      <c r="C10" s="305"/>
      <c r="D10" s="9">
        <v>2020</v>
      </c>
      <c r="E10" s="9">
        <v>2019</v>
      </c>
      <c r="F10" s="309"/>
      <c r="G10" s="305"/>
      <c r="H10" s="311"/>
      <c r="I10" s="9">
        <v>2020</v>
      </c>
      <c r="J10" s="315">
        <v>2019</v>
      </c>
      <c r="K10" s="316"/>
      <c r="L10" s="7"/>
    </row>
    <row r="11" spans="1:12" ht="3" customHeight="1">
      <c r="A11" s="10"/>
      <c r="B11" s="11"/>
      <c r="C11" s="11"/>
      <c r="D11" s="11"/>
      <c r="E11" s="11"/>
      <c r="F11" s="12"/>
      <c r="G11" s="11"/>
      <c r="H11" s="11"/>
      <c r="I11" s="11"/>
      <c r="J11" s="11"/>
      <c r="K11" s="13"/>
      <c r="L11" s="1"/>
    </row>
    <row r="12" spans="1:12" ht="3" customHeight="1">
      <c r="A12" s="14"/>
      <c r="B12" s="4"/>
      <c r="C12" s="4"/>
      <c r="D12" s="4"/>
      <c r="E12" s="4"/>
      <c r="F12" s="5"/>
      <c r="G12" s="4"/>
      <c r="H12" s="4"/>
      <c r="I12" s="4"/>
      <c r="J12" s="4"/>
      <c r="K12" s="15"/>
    </row>
    <row r="13" spans="1:12" ht="15" customHeight="1">
      <c r="A13" s="16"/>
      <c r="B13" s="301" t="s">
        <v>3</v>
      </c>
      <c r="C13" s="301"/>
      <c r="D13" s="17"/>
      <c r="E13" s="18"/>
      <c r="F13" s="19"/>
      <c r="G13" s="301" t="s">
        <v>4</v>
      </c>
      <c r="H13" s="301"/>
      <c r="I13" s="20"/>
      <c r="J13" s="20"/>
      <c r="K13" s="21"/>
    </row>
    <row r="14" spans="1:12" ht="5.0999999999999996" customHeight="1">
      <c r="A14" s="16"/>
      <c r="B14" s="22"/>
      <c r="C14" s="20"/>
      <c r="D14" s="23"/>
      <c r="E14" s="23"/>
      <c r="F14" s="19"/>
      <c r="G14" s="22"/>
      <c r="H14" s="20"/>
      <c r="I14" s="24"/>
      <c r="J14" s="24"/>
      <c r="K14" s="21"/>
    </row>
    <row r="15" spans="1:12" ht="15" customHeight="1">
      <c r="A15" s="16"/>
      <c r="B15" s="295" t="s">
        <v>5</v>
      </c>
      <c r="C15" s="295"/>
      <c r="D15" s="23"/>
      <c r="E15" s="23"/>
      <c r="F15" s="19"/>
      <c r="G15" s="295" t="s">
        <v>6</v>
      </c>
      <c r="H15" s="295"/>
      <c r="I15" s="23"/>
      <c r="J15" s="23"/>
      <c r="K15" s="21"/>
    </row>
    <row r="16" spans="1:12" ht="5.0999999999999996" customHeight="1">
      <c r="A16" s="16"/>
      <c r="B16" s="25"/>
      <c r="C16" s="26"/>
      <c r="D16" s="23"/>
      <c r="E16" s="23"/>
      <c r="F16" s="19"/>
      <c r="G16" s="25"/>
      <c r="H16" s="26"/>
      <c r="I16" s="23"/>
      <c r="J16" s="23"/>
      <c r="K16" s="21"/>
    </row>
    <row r="17" spans="1:11" ht="15" customHeight="1">
      <c r="A17" s="16"/>
      <c r="B17" s="296" t="s">
        <v>7</v>
      </c>
      <c r="C17" s="296"/>
      <c r="D17" s="27">
        <v>4927898.08</v>
      </c>
      <c r="E17" s="27">
        <v>10437181.23</v>
      </c>
      <c r="F17" s="19"/>
      <c r="G17" s="296" t="s">
        <v>8</v>
      </c>
      <c r="H17" s="296"/>
      <c r="I17" s="27">
        <v>7733674.3799999999</v>
      </c>
      <c r="J17" s="27">
        <v>11922370</v>
      </c>
      <c r="K17" s="21"/>
    </row>
    <row r="18" spans="1:11" ht="15" customHeight="1">
      <c r="A18" s="16"/>
      <c r="B18" s="296" t="s">
        <v>9</v>
      </c>
      <c r="C18" s="296"/>
      <c r="D18" s="27">
        <v>7517194.7400000002</v>
      </c>
      <c r="E18" s="27">
        <v>7374415.6200000001</v>
      </c>
      <c r="F18" s="19"/>
      <c r="G18" s="296" t="s">
        <v>10</v>
      </c>
      <c r="H18" s="296"/>
      <c r="I18" s="27">
        <v>0</v>
      </c>
      <c r="J18" s="27">
        <v>0</v>
      </c>
      <c r="K18" s="21"/>
    </row>
    <row r="19" spans="1:11" ht="15" customHeight="1">
      <c r="A19" s="16"/>
      <c r="B19" s="296" t="s">
        <v>11</v>
      </c>
      <c r="C19" s="296"/>
      <c r="D19" s="27">
        <v>154603.99</v>
      </c>
      <c r="E19" s="27">
        <v>169927.45</v>
      </c>
      <c r="F19" s="19"/>
      <c r="G19" s="296" t="s">
        <v>12</v>
      </c>
      <c r="H19" s="296"/>
      <c r="I19" s="27">
        <v>0</v>
      </c>
      <c r="J19" s="27">
        <v>0</v>
      </c>
      <c r="K19" s="21"/>
    </row>
    <row r="20" spans="1:11" ht="15" customHeight="1">
      <c r="A20" s="16"/>
      <c r="B20" s="296" t="s">
        <v>13</v>
      </c>
      <c r="C20" s="296"/>
      <c r="D20" s="27">
        <v>0</v>
      </c>
      <c r="E20" s="27">
        <v>0</v>
      </c>
      <c r="F20" s="19"/>
      <c r="G20" s="296" t="s">
        <v>14</v>
      </c>
      <c r="H20" s="296"/>
      <c r="I20" s="27">
        <v>0</v>
      </c>
      <c r="J20" s="27">
        <v>0</v>
      </c>
      <c r="K20" s="21"/>
    </row>
    <row r="21" spans="1:11" ht="15" customHeight="1">
      <c r="A21" s="16"/>
      <c r="B21" s="296" t="s">
        <v>15</v>
      </c>
      <c r="C21" s="296"/>
      <c r="D21" s="27">
        <v>0</v>
      </c>
      <c r="E21" s="27">
        <v>0</v>
      </c>
      <c r="F21" s="19"/>
      <c r="G21" s="296" t="s">
        <v>16</v>
      </c>
      <c r="H21" s="296"/>
      <c r="I21" s="27">
        <v>0</v>
      </c>
      <c r="J21" s="27">
        <v>0</v>
      </c>
      <c r="K21" s="21"/>
    </row>
    <row r="22" spans="1:11" ht="29.25" customHeight="1">
      <c r="A22" s="16"/>
      <c r="B22" s="296" t="s">
        <v>17</v>
      </c>
      <c r="C22" s="296"/>
      <c r="D22" s="27">
        <v>0</v>
      </c>
      <c r="E22" s="27">
        <v>0</v>
      </c>
      <c r="F22" s="19"/>
      <c r="G22" s="296" t="s">
        <v>18</v>
      </c>
      <c r="H22" s="296"/>
      <c r="I22" s="27">
        <v>0</v>
      </c>
      <c r="J22" s="27">
        <v>0</v>
      </c>
      <c r="K22" s="21"/>
    </row>
    <row r="23" spans="1:11" ht="15" customHeight="1">
      <c r="A23" s="16"/>
      <c r="B23" s="296" t="s">
        <v>19</v>
      </c>
      <c r="C23" s="296"/>
      <c r="D23" s="27">
        <v>0</v>
      </c>
      <c r="E23" s="27">
        <v>0</v>
      </c>
      <c r="F23" s="19"/>
      <c r="G23" s="296" t="s">
        <v>20</v>
      </c>
      <c r="H23" s="296"/>
      <c r="I23" s="27">
        <v>1925824.79</v>
      </c>
      <c r="J23" s="27">
        <v>4639346</v>
      </c>
      <c r="K23" s="21"/>
    </row>
    <row r="24" spans="1:11" ht="15" customHeight="1">
      <c r="A24" s="16"/>
      <c r="B24" s="28"/>
      <c r="C24" s="29"/>
      <c r="D24" s="30"/>
      <c r="E24" s="30"/>
      <c r="F24" s="19"/>
      <c r="G24" s="296" t="s">
        <v>21</v>
      </c>
      <c r="H24" s="296"/>
      <c r="I24" s="27">
        <v>43124.15</v>
      </c>
      <c r="J24" s="27">
        <v>53870</v>
      </c>
      <c r="K24" s="21"/>
    </row>
    <row r="25" spans="1:11" ht="15" customHeight="1">
      <c r="A25" s="31"/>
      <c r="B25" s="295" t="s">
        <v>22</v>
      </c>
      <c r="C25" s="295"/>
      <c r="D25" s="32">
        <f>SUM(D17:D23)</f>
        <v>12599696.810000001</v>
      </c>
      <c r="E25" s="32">
        <f>SUM(E17:E23)</f>
        <v>17981524.300000001</v>
      </c>
      <c r="F25" s="33"/>
      <c r="G25" s="22"/>
      <c r="H25" s="20"/>
      <c r="I25" s="34"/>
      <c r="J25" s="34"/>
      <c r="K25" s="21"/>
    </row>
    <row r="26" spans="1:11" ht="15" customHeight="1">
      <c r="A26" s="31"/>
      <c r="B26" s="22"/>
      <c r="C26" s="35"/>
      <c r="D26" s="34"/>
      <c r="E26" s="34"/>
      <c r="F26" s="33"/>
      <c r="G26" s="295" t="s">
        <v>23</v>
      </c>
      <c r="H26" s="295"/>
      <c r="I26" s="32">
        <f>SUM(I17:I24)</f>
        <v>9702623.3200000003</v>
      </c>
      <c r="J26" s="32">
        <f>SUM(J17:J24)</f>
        <v>16615586</v>
      </c>
      <c r="K26" s="21"/>
    </row>
    <row r="27" spans="1:11" ht="15" customHeight="1">
      <c r="A27" s="16"/>
      <c r="B27" s="28"/>
      <c r="C27" s="28"/>
      <c r="D27" s="30"/>
      <c r="E27" s="30"/>
      <c r="F27" s="19"/>
      <c r="G27" s="36"/>
      <c r="H27" s="29"/>
      <c r="I27" s="30"/>
      <c r="J27" s="30"/>
      <c r="K27" s="21"/>
    </row>
    <row r="28" spans="1:11" ht="15" customHeight="1">
      <c r="A28" s="16"/>
      <c r="B28" s="295" t="s">
        <v>24</v>
      </c>
      <c r="C28" s="295"/>
      <c r="D28" s="23"/>
      <c r="E28" s="23"/>
      <c r="F28" s="19"/>
      <c r="G28" s="295" t="s">
        <v>25</v>
      </c>
      <c r="H28" s="295"/>
      <c r="I28" s="23"/>
      <c r="J28" s="23"/>
      <c r="K28" s="21"/>
    </row>
    <row r="29" spans="1:11" ht="15" customHeight="1">
      <c r="A29" s="16"/>
      <c r="B29" s="28"/>
      <c r="C29" s="28"/>
      <c r="D29" s="30"/>
      <c r="E29" s="30"/>
      <c r="F29" s="19"/>
      <c r="G29" s="28"/>
      <c r="H29" s="29"/>
      <c r="I29" s="30"/>
      <c r="J29" s="30"/>
      <c r="K29" s="21"/>
    </row>
    <row r="30" spans="1:11" ht="15" customHeight="1">
      <c r="A30" s="16"/>
      <c r="B30" s="296" t="s">
        <v>26</v>
      </c>
      <c r="C30" s="296"/>
      <c r="D30" s="27">
        <v>0</v>
      </c>
      <c r="E30" s="27">
        <v>0</v>
      </c>
      <c r="F30" s="19"/>
      <c r="G30" s="296" t="s">
        <v>27</v>
      </c>
      <c r="H30" s="296"/>
      <c r="I30" s="27">
        <v>0</v>
      </c>
      <c r="J30" s="27">
        <v>0</v>
      </c>
      <c r="K30" s="21"/>
    </row>
    <row r="31" spans="1:11" ht="15" customHeight="1">
      <c r="A31" s="16"/>
      <c r="B31" s="296" t="s">
        <v>28</v>
      </c>
      <c r="C31" s="296"/>
      <c r="D31" s="27">
        <v>94756.06</v>
      </c>
      <c r="E31" s="27">
        <v>168280.06</v>
      </c>
      <c r="F31" s="19"/>
      <c r="G31" s="296" t="s">
        <v>29</v>
      </c>
      <c r="H31" s="296"/>
      <c r="I31" s="27">
        <v>0</v>
      </c>
      <c r="J31" s="27">
        <v>0</v>
      </c>
      <c r="K31" s="21"/>
    </row>
    <row r="32" spans="1:11" ht="15" customHeight="1">
      <c r="A32" s="16"/>
      <c r="B32" s="296" t="s">
        <v>30</v>
      </c>
      <c r="C32" s="296"/>
      <c r="D32" s="27">
        <v>208282871.03999999</v>
      </c>
      <c r="E32" s="27">
        <v>208282871.03999999</v>
      </c>
      <c r="F32" s="19"/>
      <c r="G32" s="296" t="s">
        <v>31</v>
      </c>
      <c r="H32" s="296"/>
      <c r="I32" s="27">
        <v>0</v>
      </c>
      <c r="J32" s="27">
        <v>0</v>
      </c>
      <c r="K32" s="21"/>
    </row>
    <row r="33" spans="1:11" ht="15" customHeight="1">
      <c r="A33" s="16"/>
      <c r="B33" s="296" t="s">
        <v>32</v>
      </c>
      <c r="C33" s="296"/>
      <c r="D33" s="27">
        <v>16625578.029999999</v>
      </c>
      <c r="E33" s="27">
        <v>15887742.640000001</v>
      </c>
      <c r="F33" s="19"/>
      <c r="G33" s="296" t="s">
        <v>33</v>
      </c>
      <c r="H33" s="296"/>
      <c r="I33" s="27">
        <v>0</v>
      </c>
      <c r="J33" s="27">
        <v>0</v>
      </c>
      <c r="K33" s="21"/>
    </row>
    <row r="34" spans="1:11" ht="31.5" customHeight="1">
      <c r="A34" s="16"/>
      <c r="B34" s="296" t="s">
        <v>34</v>
      </c>
      <c r="C34" s="296"/>
      <c r="D34" s="27">
        <v>4234708.76</v>
      </c>
      <c r="E34" s="27">
        <v>4234708.76</v>
      </c>
      <c r="F34" s="19"/>
      <c r="G34" s="296" t="s">
        <v>35</v>
      </c>
      <c r="H34" s="296"/>
      <c r="I34" s="27">
        <v>0</v>
      </c>
      <c r="J34" s="27">
        <v>0</v>
      </c>
      <c r="K34" s="21"/>
    </row>
    <row r="35" spans="1:11" ht="15" customHeight="1">
      <c r="A35" s="16"/>
      <c r="B35" s="296" t="s">
        <v>36</v>
      </c>
      <c r="C35" s="296"/>
      <c r="D35" s="292">
        <v>-17974062.050000001</v>
      </c>
      <c r="E35" s="292">
        <v>-2970785.79</v>
      </c>
      <c r="F35" s="19"/>
      <c r="G35" s="296" t="s">
        <v>37</v>
      </c>
      <c r="H35" s="296"/>
      <c r="I35" s="27">
        <v>0</v>
      </c>
      <c r="J35" s="27">
        <v>0</v>
      </c>
      <c r="K35" s="21"/>
    </row>
    <row r="36" spans="1:11" ht="15" customHeight="1">
      <c r="A36" s="16"/>
      <c r="B36" s="296" t="s">
        <v>38</v>
      </c>
      <c r="C36" s="296"/>
      <c r="D36" s="27">
        <v>0</v>
      </c>
      <c r="E36" s="27">
        <v>0</v>
      </c>
      <c r="F36" s="19"/>
      <c r="G36" s="28"/>
      <c r="H36" s="29"/>
      <c r="I36" s="30"/>
      <c r="J36" s="30"/>
      <c r="K36" s="21"/>
    </row>
    <row r="37" spans="1:11" ht="15" customHeight="1">
      <c r="A37" s="16"/>
      <c r="B37" s="296" t="s">
        <v>39</v>
      </c>
      <c r="C37" s="296"/>
      <c r="D37" s="27">
        <v>0</v>
      </c>
      <c r="E37" s="27">
        <v>0</v>
      </c>
      <c r="F37" s="19"/>
      <c r="G37" s="295" t="s">
        <v>40</v>
      </c>
      <c r="H37" s="295"/>
      <c r="I37" s="32">
        <f>SUM(I30:I35)</f>
        <v>0</v>
      </c>
      <c r="J37" s="32">
        <f>SUM(J30:J35)</f>
        <v>0</v>
      </c>
      <c r="K37" s="21"/>
    </row>
    <row r="38" spans="1:11" ht="15">
      <c r="A38" s="16"/>
      <c r="B38" s="296" t="s">
        <v>41</v>
      </c>
      <c r="C38" s="296"/>
      <c r="D38" s="27">
        <v>0</v>
      </c>
      <c r="E38" s="27">
        <v>0</v>
      </c>
      <c r="F38" s="19"/>
      <c r="G38" s="22"/>
      <c r="H38" s="35"/>
      <c r="I38" s="34"/>
      <c r="J38" s="34"/>
      <c r="K38" s="21"/>
    </row>
    <row r="39" spans="1:11" ht="15">
      <c r="A39" s="16"/>
      <c r="B39" s="28"/>
      <c r="C39" s="29"/>
      <c r="D39" s="30"/>
      <c r="E39" s="30"/>
      <c r="F39" s="19"/>
      <c r="G39" s="295" t="s">
        <v>42</v>
      </c>
      <c r="H39" s="295"/>
      <c r="I39" s="32">
        <f>I26+I37</f>
        <v>9702623.3200000003</v>
      </c>
      <c r="J39" s="32">
        <f>J26+J37</f>
        <v>16615586</v>
      </c>
      <c r="K39" s="21"/>
    </row>
    <row r="40" spans="1:11" ht="15">
      <c r="A40" s="16"/>
      <c r="B40" s="28"/>
      <c r="C40" s="29"/>
      <c r="D40" s="30"/>
      <c r="E40" s="30"/>
      <c r="F40" s="19"/>
      <c r="G40" s="37"/>
      <c r="H40" s="37"/>
      <c r="I40" s="32"/>
      <c r="J40" s="32"/>
      <c r="K40" s="21"/>
    </row>
    <row r="41" spans="1:11" ht="15" customHeight="1">
      <c r="A41" s="31"/>
      <c r="B41" s="295" t="s">
        <v>43</v>
      </c>
      <c r="C41" s="295"/>
      <c r="D41" s="32">
        <f>SUM(D30:D38)</f>
        <v>211263851.83999997</v>
      </c>
      <c r="E41" s="32">
        <f>SUM(E30:E38)-0.1</f>
        <v>225602816.61000001</v>
      </c>
      <c r="F41" s="33"/>
      <c r="G41" s="22"/>
      <c r="H41" s="38"/>
      <c r="I41" s="34"/>
      <c r="J41" s="34"/>
      <c r="K41" s="21"/>
    </row>
    <row r="42" spans="1:11" ht="15" customHeight="1">
      <c r="A42" s="16"/>
      <c r="B42" s="28"/>
      <c r="C42" s="22"/>
      <c r="D42" s="30"/>
      <c r="E42" s="30"/>
      <c r="F42" s="19"/>
      <c r="G42" s="301" t="s">
        <v>44</v>
      </c>
      <c r="H42" s="301"/>
      <c r="I42" s="30"/>
      <c r="J42" s="30"/>
      <c r="K42" s="21"/>
    </row>
    <row r="43" spans="1:11" ht="15" customHeight="1">
      <c r="A43" s="16"/>
      <c r="B43" s="295" t="s">
        <v>45</v>
      </c>
      <c r="C43" s="295"/>
      <c r="D43" s="32">
        <f>D25+D41</f>
        <v>223863548.64999998</v>
      </c>
      <c r="E43" s="32">
        <f>E25+E41</f>
        <v>243584340.91000003</v>
      </c>
      <c r="F43" s="19"/>
      <c r="G43" s="22"/>
      <c r="H43" s="38"/>
      <c r="I43" s="30"/>
      <c r="J43" s="30"/>
      <c r="K43" s="21"/>
    </row>
    <row r="44" spans="1:11" ht="15" customHeight="1">
      <c r="A44" s="16"/>
      <c r="B44" s="28"/>
      <c r="C44" s="28"/>
      <c r="D44" s="30"/>
      <c r="E44" s="30"/>
      <c r="F44" s="19"/>
      <c r="G44" s="295" t="s">
        <v>46</v>
      </c>
      <c r="H44" s="295"/>
      <c r="I44" s="32">
        <f>SUM(I46:I48)</f>
        <v>122724162</v>
      </c>
      <c r="J44" s="32">
        <f>SUM(J46:J48)</f>
        <v>122724162</v>
      </c>
      <c r="K44" s="21"/>
    </row>
    <row r="45" spans="1:11" ht="6" customHeight="1">
      <c r="A45" s="16"/>
      <c r="B45" s="28"/>
      <c r="C45" s="28"/>
      <c r="D45" s="30"/>
      <c r="E45" s="30"/>
      <c r="F45" s="19"/>
      <c r="G45" s="28"/>
      <c r="H45" s="18"/>
      <c r="I45" s="30"/>
      <c r="J45" s="30"/>
      <c r="K45" s="21"/>
    </row>
    <row r="46" spans="1:11" ht="15" customHeight="1">
      <c r="A46" s="16"/>
      <c r="B46" s="28"/>
      <c r="C46" s="28"/>
      <c r="D46" s="30"/>
      <c r="E46" s="30"/>
      <c r="F46" s="19"/>
      <c r="G46" s="296" t="s">
        <v>47</v>
      </c>
      <c r="H46" s="296"/>
      <c r="I46" s="27">
        <v>0</v>
      </c>
      <c r="J46" s="27">
        <v>0</v>
      </c>
      <c r="K46" s="21"/>
    </row>
    <row r="47" spans="1:11" ht="15" customHeight="1">
      <c r="A47" s="16"/>
      <c r="B47" s="28"/>
      <c r="C47" s="297"/>
      <c r="D47" s="297"/>
      <c r="E47" s="30"/>
      <c r="F47" s="19"/>
      <c r="G47" s="296" t="s">
        <v>48</v>
      </c>
      <c r="H47" s="296"/>
      <c r="I47" s="27">
        <v>122724162</v>
      </c>
      <c r="J47" s="27">
        <v>122724162</v>
      </c>
      <c r="K47" s="21"/>
    </row>
    <row r="48" spans="1:11" ht="15" customHeight="1">
      <c r="A48" s="16"/>
      <c r="B48" s="28"/>
      <c r="C48" s="297"/>
      <c r="D48" s="297"/>
      <c r="E48" s="30"/>
      <c r="F48" s="19"/>
      <c r="G48" s="296" t="s">
        <v>49</v>
      </c>
      <c r="H48" s="296"/>
      <c r="I48" s="27">
        <v>0</v>
      </c>
      <c r="J48" s="27">
        <v>0</v>
      </c>
      <c r="K48" s="21"/>
    </row>
    <row r="49" spans="1:11" ht="15" customHeight="1">
      <c r="A49" s="16"/>
      <c r="B49" s="28"/>
      <c r="C49" s="297"/>
      <c r="D49" s="297"/>
      <c r="E49" s="30"/>
      <c r="F49" s="19"/>
      <c r="G49" s="28"/>
      <c r="H49" s="18"/>
      <c r="I49" s="30"/>
      <c r="J49" s="30"/>
      <c r="K49" s="21"/>
    </row>
    <row r="50" spans="1:11" ht="15" customHeight="1">
      <c r="A50" s="16"/>
      <c r="B50" s="28"/>
      <c r="C50" s="297"/>
      <c r="D50" s="297"/>
      <c r="E50" s="30"/>
      <c r="F50" s="19"/>
      <c r="G50" s="295" t="s">
        <v>50</v>
      </c>
      <c r="H50" s="295"/>
      <c r="I50" s="32">
        <f>SUM(I52:I56)</f>
        <v>91436763.269999996</v>
      </c>
      <c r="J50" s="32">
        <f>SUM(J52:J56)</f>
        <v>104244592.84999999</v>
      </c>
      <c r="K50" s="21"/>
    </row>
    <row r="51" spans="1:11" ht="8.25" customHeight="1">
      <c r="A51" s="16"/>
      <c r="B51" s="28"/>
      <c r="C51" s="297"/>
      <c r="D51" s="297"/>
      <c r="E51" s="30"/>
      <c r="F51" s="19"/>
      <c r="G51" s="22"/>
      <c r="H51" s="18"/>
      <c r="I51" s="39"/>
      <c r="J51" s="39"/>
      <c r="K51" s="21"/>
    </row>
    <row r="52" spans="1:11" ht="15" customHeight="1">
      <c r="A52" s="16"/>
      <c r="B52" s="28"/>
      <c r="C52" s="297"/>
      <c r="D52" s="297"/>
      <c r="E52" s="30"/>
      <c r="F52" s="19"/>
      <c r="G52" s="296" t="s">
        <v>51</v>
      </c>
      <c r="H52" s="296"/>
      <c r="I52" s="292">
        <v>-13935270.73</v>
      </c>
      <c r="J52" s="27">
        <v>1560510.48</v>
      </c>
      <c r="K52" s="21"/>
    </row>
    <row r="53" spans="1:11" ht="15" customHeight="1">
      <c r="A53" s="16"/>
      <c r="B53" s="28"/>
      <c r="C53" s="297"/>
      <c r="D53" s="297"/>
      <c r="E53" s="30"/>
      <c r="F53" s="19"/>
      <c r="G53" s="296" t="s">
        <v>52</v>
      </c>
      <c r="H53" s="296"/>
      <c r="I53" s="27">
        <v>104668044</v>
      </c>
      <c r="J53" s="27">
        <v>102449888.41</v>
      </c>
      <c r="K53" s="21"/>
    </row>
    <row r="54" spans="1:11" ht="15" customHeight="1">
      <c r="A54" s="16"/>
      <c r="B54" s="28"/>
      <c r="C54" s="297"/>
      <c r="D54" s="297"/>
      <c r="E54" s="30"/>
      <c r="F54" s="19"/>
      <c r="G54" s="296" t="s">
        <v>53</v>
      </c>
      <c r="H54" s="296"/>
      <c r="I54" s="27">
        <v>0</v>
      </c>
      <c r="J54" s="27">
        <v>0</v>
      </c>
      <c r="K54" s="21"/>
    </row>
    <row r="55" spans="1:11" ht="15" customHeight="1">
      <c r="A55" s="16"/>
      <c r="B55" s="28"/>
      <c r="C55" s="28"/>
      <c r="D55" s="30"/>
      <c r="E55" s="30"/>
      <c r="F55" s="19"/>
      <c r="G55" s="296" t="s">
        <v>54</v>
      </c>
      <c r="H55" s="296"/>
      <c r="I55" s="27">
        <v>0</v>
      </c>
      <c r="J55" s="27">
        <v>0</v>
      </c>
      <c r="K55" s="21"/>
    </row>
    <row r="56" spans="1:11" ht="21.75" customHeight="1">
      <c r="A56" s="16"/>
      <c r="B56" s="28"/>
      <c r="C56" s="28"/>
      <c r="D56" s="30"/>
      <c r="E56" s="30"/>
      <c r="F56" s="19"/>
      <c r="G56" s="296" t="s">
        <v>55</v>
      </c>
      <c r="H56" s="296"/>
      <c r="I56" s="27">
        <v>703990</v>
      </c>
      <c r="J56" s="27">
        <v>234193.96</v>
      </c>
      <c r="K56" s="21"/>
    </row>
    <row r="57" spans="1:11" ht="34.5" customHeight="1">
      <c r="A57" s="16"/>
      <c r="B57" s="28"/>
      <c r="C57" s="28"/>
      <c r="D57" s="30"/>
      <c r="F57" s="19"/>
      <c r="G57" s="295" t="s">
        <v>108</v>
      </c>
      <c r="H57" s="295"/>
      <c r="I57" s="32">
        <f>SUM(I59:I60)</f>
        <v>0</v>
      </c>
      <c r="J57" s="32">
        <f>SUM(J59:J60)</f>
        <v>0</v>
      </c>
      <c r="K57" s="21"/>
    </row>
    <row r="58" spans="1:11" ht="5.25" customHeight="1">
      <c r="A58" s="16"/>
      <c r="B58" s="28"/>
      <c r="C58" s="28"/>
      <c r="D58" s="30"/>
      <c r="E58" s="30"/>
      <c r="F58" s="19"/>
      <c r="G58" s="28"/>
      <c r="H58" s="18"/>
      <c r="I58" s="30"/>
      <c r="J58" s="30"/>
      <c r="K58" s="21"/>
    </row>
    <row r="59" spans="1:11" ht="15" customHeight="1">
      <c r="A59" s="16"/>
      <c r="B59" s="28"/>
      <c r="C59" s="28"/>
      <c r="D59" s="30"/>
      <c r="E59" s="30"/>
      <c r="F59" s="19"/>
      <c r="G59" s="296" t="s">
        <v>56</v>
      </c>
      <c r="H59" s="296"/>
      <c r="I59" s="27">
        <v>0</v>
      </c>
      <c r="J59" s="27">
        <v>0</v>
      </c>
      <c r="K59" s="21"/>
    </row>
    <row r="60" spans="1:11" ht="15" customHeight="1">
      <c r="A60" s="16"/>
      <c r="B60" s="28"/>
      <c r="C60" s="28"/>
      <c r="D60" s="30"/>
      <c r="E60" s="30"/>
      <c r="F60" s="19"/>
      <c r="G60" s="296" t="s">
        <v>57</v>
      </c>
      <c r="H60" s="296"/>
      <c r="I60" s="27">
        <v>0</v>
      </c>
      <c r="J60" s="27">
        <v>0</v>
      </c>
      <c r="K60" s="21"/>
    </row>
    <row r="61" spans="1:11" ht="15" customHeight="1">
      <c r="A61" s="16"/>
      <c r="B61" s="28"/>
      <c r="C61" s="28"/>
      <c r="D61" s="30"/>
      <c r="E61" s="30"/>
      <c r="F61" s="19"/>
      <c r="G61" s="28"/>
      <c r="H61" s="40"/>
      <c r="I61" s="30"/>
      <c r="J61" s="30"/>
      <c r="K61" s="21"/>
    </row>
    <row r="62" spans="1:11" ht="15" customHeight="1">
      <c r="A62" s="16"/>
      <c r="B62" s="28"/>
      <c r="C62" s="28"/>
      <c r="D62" s="30"/>
      <c r="E62" s="30"/>
      <c r="F62" s="19"/>
      <c r="G62" s="295" t="s">
        <v>58</v>
      </c>
      <c r="H62" s="295"/>
      <c r="I62" s="32">
        <f>I44+I50+I57</f>
        <v>214160925.26999998</v>
      </c>
      <c r="J62" s="32">
        <f>J44+J50+J57</f>
        <v>226968754.84999999</v>
      </c>
      <c r="K62" s="21"/>
    </row>
    <row r="63" spans="1:11" ht="15" customHeight="1">
      <c r="A63" s="16"/>
      <c r="B63" s="28"/>
      <c r="C63" s="28"/>
      <c r="D63" s="30"/>
      <c r="E63" s="30"/>
      <c r="F63" s="19"/>
      <c r="G63" s="28"/>
      <c r="H63" s="18"/>
      <c r="I63" s="30"/>
      <c r="J63" s="30"/>
      <c r="K63" s="21"/>
    </row>
    <row r="64" spans="1:11" ht="15">
      <c r="A64" s="16"/>
      <c r="B64" s="28"/>
      <c r="C64" s="28"/>
      <c r="D64" s="30"/>
      <c r="E64" s="30"/>
      <c r="F64" s="19"/>
      <c r="G64" s="295" t="s">
        <v>59</v>
      </c>
      <c r="H64" s="295"/>
      <c r="I64" s="32">
        <f>I39+I62</f>
        <v>223863548.58999997</v>
      </c>
      <c r="J64" s="32">
        <f>J39+J62</f>
        <v>243584340.84999999</v>
      </c>
      <c r="K64" s="21"/>
    </row>
    <row r="65" spans="1:11" ht="6" customHeight="1" thickBot="1">
      <c r="A65" s="41"/>
      <c r="B65" s="42"/>
      <c r="C65" s="42"/>
      <c r="D65" s="42"/>
      <c r="E65" s="42"/>
      <c r="F65" s="43"/>
      <c r="G65" s="42"/>
      <c r="H65" s="42"/>
      <c r="I65" s="42"/>
      <c r="J65" s="42"/>
      <c r="K65" s="44"/>
    </row>
    <row r="66" spans="1:11" ht="6" customHeight="1">
      <c r="B66" s="45"/>
      <c r="C66" s="46"/>
      <c r="D66" s="47"/>
      <c r="E66" s="47"/>
      <c r="G66" s="49"/>
      <c r="H66" s="46"/>
      <c r="I66" s="47"/>
      <c r="J66" s="47"/>
    </row>
    <row r="67" spans="1:11" ht="6" customHeight="1">
      <c r="B67" s="45"/>
      <c r="C67" s="46"/>
      <c r="D67" s="47"/>
      <c r="E67" s="47"/>
      <c r="G67" s="49"/>
      <c r="H67" s="46"/>
      <c r="I67" s="47"/>
      <c r="J67" s="47"/>
    </row>
    <row r="68" spans="1:11" ht="15" customHeight="1">
      <c r="B68" s="317" t="s">
        <v>214</v>
      </c>
      <c r="C68" s="317"/>
      <c r="D68" s="317"/>
      <c r="E68" s="317"/>
      <c r="F68" s="317"/>
      <c r="G68" s="317"/>
      <c r="H68" s="317"/>
      <c r="I68" s="317"/>
      <c r="J68" s="317"/>
    </row>
    <row r="69" spans="1:11" ht="49.5" customHeight="1">
      <c r="B69" s="45"/>
      <c r="C69" s="318"/>
      <c r="D69" s="318"/>
      <c r="E69" s="47"/>
      <c r="G69" s="319"/>
      <c r="H69" s="319"/>
      <c r="I69" s="47"/>
      <c r="J69" s="47"/>
    </row>
    <row r="70" spans="1:11" ht="21" customHeight="1">
      <c r="B70" s="50"/>
      <c r="C70" s="293"/>
      <c r="D70" s="293"/>
      <c r="E70" s="47"/>
      <c r="F70" s="51"/>
      <c r="G70" s="293"/>
      <c r="H70" s="293"/>
      <c r="I70" s="52"/>
      <c r="J70" s="47"/>
    </row>
    <row r="71" spans="1:11" ht="20.100000000000001" customHeight="1">
      <c r="B71" s="53"/>
      <c r="C71" s="294"/>
      <c r="D71" s="294"/>
      <c r="E71" s="54"/>
      <c r="F71" s="51"/>
      <c r="G71" s="294"/>
      <c r="H71" s="294"/>
      <c r="I71" s="52"/>
      <c r="J71" s="47"/>
    </row>
    <row r="75" spans="1:11">
      <c r="C75" s="293"/>
      <c r="D75" s="293"/>
      <c r="G75" s="293"/>
      <c r="H75" s="293"/>
    </row>
    <row r="76" spans="1:11">
      <c r="C76" s="294"/>
      <c r="D76" s="294"/>
      <c r="G76" s="294"/>
      <c r="H76" s="294"/>
    </row>
    <row r="77" spans="1:11" ht="14.25">
      <c r="F77" s="55"/>
    </row>
    <row r="78" spans="1:11" ht="30.75" customHeight="1">
      <c r="I78" s="56"/>
      <c r="J78" s="56"/>
    </row>
    <row r="79" spans="1:11">
      <c r="I79" s="57"/>
      <c r="J79" s="57"/>
    </row>
    <row r="80" spans="1:11" ht="14.25">
      <c r="C80" s="28"/>
      <c r="D80" s="28"/>
      <c r="E80" s="30"/>
      <c r="F80" s="30"/>
      <c r="G80" s="19"/>
      <c r="H80" s="29"/>
      <c r="I80" s="29"/>
      <c r="J80" s="58"/>
      <c r="K80" s="27"/>
    </row>
    <row r="81" spans="3:11" ht="14.25">
      <c r="C81" s="28"/>
      <c r="D81" s="28"/>
      <c r="E81" s="30"/>
      <c r="F81" s="30"/>
      <c r="G81" s="19"/>
      <c r="H81" s="29"/>
      <c r="I81" s="29"/>
      <c r="J81" s="58"/>
      <c r="K81" s="27"/>
    </row>
    <row r="82" spans="3:11" ht="14.25">
      <c r="C82" s="28"/>
      <c r="D82" s="28"/>
      <c r="E82" s="30"/>
      <c r="F82" s="30"/>
      <c r="G82" s="19"/>
      <c r="H82" s="29"/>
      <c r="I82" s="29"/>
      <c r="J82" s="58"/>
      <c r="K82" s="27"/>
    </row>
    <row r="83" spans="3:11" ht="14.25">
      <c r="C83" s="28"/>
      <c r="D83" s="28"/>
      <c r="E83" s="30"/>
      <c r="F83" s="30"/>
      <c r="G83" s="19"/>
      <c r="H83" s="29"/>
      <c r="I83" s="29"/>
      <c r="J83" s="58"/>
      <c r="K83" s="27"/>
    </row>
    <row r="84" spans="3:11" ht="14.25">
      <c r="C84" s="28"/>
      <c r="D84" s="28"/>
      <c r="E84" s="30"/>
      <c r="F84" s="30"/>
      <c r="G84" s="19"/>
      <c r="H84" s="29"/>
      <c r="I84" s="29"/>
      <c r="J84" s="58"/>
      <c r="K84" s="27"/>
    </row>
    <row r="85" spans="3:11" ht="14.25">
      <c r="C85" s="28"/>
      <c r="D85" s="28"/>
      <c r="E85" s="30"/>
      <c r="F85" s="30"/>
      <c r="G85" s="19"/>
      <c r="H85" s="29"/>
      <c r="I85" s="29"/>
      <c r="J85" s="58"/>
      <c r="K85" s="27"/>
    </row>
    <row r="86" spans="3:11" ht="14.25">
      <c r="C86" s="28"/>
      <c r="D86" s="28"/>
      <c r="E86" s="30"/>
      <c r="F86" s="30"/>
      <c r="G86" s="19"/>
      <c r="H86" s="28"/>
      <c r="I86" s="18"/>
      <c r="J86" s="30"/>
      <c r="K86" s="30"/>
    </row>
    <row r="87" spans="3:11" ht="14.25">
      <c r="G87" s="296"/>
      <c r="H87" s="296"/>
      <c r="I87" s="27"/>
      <c r="J87" s="27"/>
    </row>
    <row r="88" spans="3:11" ht="14.25">
      <c r="G88" s="296"/>
      <c r="H88" s="296"/>
      <c r="I88" s="27"/>
      <c r="J88" s="27"/>
    </row>
    <row r="89" spans="3:11" ht="14.25">
      <c r="G89" s="296"/>
      <c r="H89" s="296"/>
      <c r="I89" s="27"/>
      <c r="J89" s="27"/>
    </row>
    <row r="90" spans="3:11" ht="14.25">
      <c r="G90" s="296"/>
      <c r="H90" s="296"/>
      <c r="I90" s="27"/>
      <c r="J90" s="27"/>
    </row>
    <row r="91" spans="3:11" ht="14.25">
      <c r="G91" s="28"/>
      <c r="H91" s="18"/>
      <c r="I91" s="30"/>
      <c r="J91" s="30"/>
    </row>
  </sheetData>
  <sheetProtection formatCells="0" selectLockedCells="1"/>
  <mergeCells count="87">
    <mergeCell ref="G90:H90"/>
    <mergeCell ref="G87:H87"/>
    <mergeCell ref="G88:H88"/>
    <mergeCell ref="G89:H89"/>
    <mergeCell ref="I9:K9"/>
    <mergeCell ref="J10:K10"/>
    <mergeCell ref="G44:H44"/>
    <mergeCell ref="G42:H42"/>
    <mergeCell ref="G64:H64"/>
    <mergeCell ref="B68:J68"/>
    <mergeCell ref="C69:D69"/>
    <mergeCell ref="C70:D70"/>
    <mergeCell ref="G69:H69"/>
    <mergeCell ref="G70:H70"/>
    <mergeCell ref="C71:D71"/>
    <mergeCell ref="G71:H71"/>
    <mergeCell ref="B13:C13"/>
    <mergeCell ref="G13:H13"/>
    <mergeCell ref="B15:C15"/>
    <mergeCell ref="A9:A10"/>
    <mergeCell ref="B9:C10"/>
    <mergeCell ref="D9:E9"/>
    <mergeCell ref="F9:F10"/>
    <mergeCell ref="G9:H10"/>
    <mergeCell ref="G15:H15"/>
    <mergeCell ref="A1:K1"/>
    <mergeCell ref="A3:K3"/>
    <mergeCell ref="A4:K4"/>
    <mergeCell ref="A5:K5"/>
    <mergeCell ref="A6:K6"/>
    <mergeCell ref="A2:K2"/>
    <mergeCell ref="B18:C18"/>
    <mergeCell ref="G18:H18"/>
    <mergeCell ref="B19:C19"/>
    <mergeCell ref="G19:H19"/>
    <mergeCell ref="B17:C17"/>
    <mergeCell ref="G17:H17"/>
    <mergeCell ref="B20:C20"/>
    <mergeCell ref="G20:H20"/>
    <mergeCell ref="B30:C30"/>
    <mergeCell ref="G30:H3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G57:H57"/>
    <mergeCell ref="G59:H59"/>
    <mergeCell ref="G60:H60"/>
    <mergeCell ref="B37:C37"/>
    <mergeCell ref="G37:H37"/>
    <mergeCell ref="B38:C38"/>
    <mergeCell ref="G39:H39"/>
    <mergeCell ref="B41:C41"/>
    <mergeCell ref="C75:D75"/>
    <mergeCell ref="G75:H75"/>
    <mergeCell ref="C76:D76"/>
    <mergeCell ref="G76:H76"/>
    <mergeCell ref="B43:C43"/>
    <mergeCell ref="G62:H62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</mergeCells>
  <conditionalFormatting sqref="C47:D54">
    <cfRule type="expression" dxfId="1" priority="5">
      <formula>$E$43&lt;&gt;$J$64</formula>
    </cfRule>
    <cfRule type="expression" dxfId="0" priority="6">
      <formula>$D$43&lt;&gt;$I$64</formula>
    </cfRule>
  </conditionalFormatting>
  <printOptions horizontalCentered="1"/>
  <pageMargins left="0.78740157480314965" right="0.19685039370078741" top="0.59055118110236227" bottom="0.19685039370078741" header="0" footer="0"/>
  <pageSetup scale="50" orientation="landscape" horizontalDpi="300" verticalDpi="300" r:id="rId1"/>
  <headerFooter>
    <oddFooter>&amp;CContable /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view="pageBreakPreview" topLeftCell="C34" zoomScale="68" zoomScaleNormal="70" zoomScaleSheetLayoutView="68" workbookViewId="0">
      <selection activeCell="M58" sqref="M58"/>
    </sheetView>
  </sheetViews>
  <sheetFormatPr baseColWidth="10" defaultColWidth="11.42578125" defaultRowHeight="12"/>
  <cols>
    <col min="1" max="1" width="4.28515625" style="6" customWidth="1"/>
    <col min="2" max="2" width="30.85546875" style="6" customWidth="1"/>
    <col min="3" max="3" width="26.5703125" style="6" customWidth="1"/>
    <col min="4" max="5" width="22.7109375" style="6" customWidth="1"/>
    <col min="6" max="6" width="7.7109375" style="6" customWidth="1"/>
    <col min="7" max="7" width="27.140625" style="78" customWidth="1"/>
    <col min="8" max="8" width="33.7109375" style="78" customWidth="1"/>
    <col min="9" max="10" width="22.7109375" style="6" customWidth="1"/>
    <col min="11" max="11" width="4.28515625" style="6" customWidth="1"/>
    <col min="12" max="16384" width="11.42578125" style="6"/>
  </cols>
  <sheetData>
    <row r="1" spans="1:11" s="2" customFormat="1" ht="20.100000000000001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s="2" customFormat="1" ht="20.100000000000001" customHeight="1">
      <c r="A2" s="299" t="s">
        <v>205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20.100000000000001" customHeight="1">
      <c r="A3" s="300" t="s">
        <v>206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20.100000000000001" customHeight="1">
      <c r="A4" s="300" t="s">
        <v>183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1" ht="20.100000000000001" customHeight="1">
      <c r="A5" s="331" t="s">
        <v>207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6" spans="1:11" ht="6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</row>
    <row r="7" spans="1:11" ht="20.100000000000001" customHeight="1">
      <c r="A7" s="300" t="s">
        <v>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</row>
    <row r="8" spans="1:11" s="2" customFormat="1" ht="3" customHeight="1">
      <c r="A8" s="59"/>
      <c r="B8" s="60"/>
      <c r="C8" s="60"/>
      <c r="D8" s="60"/>
      <c r="E8" s="60"/>
      <c r="F8" s="61"/>
      <c r="G8" s="62"/>
      <c r="H8" s="62"/>
    </row>
    <row r="9" spans="1:11" s="2" customFormat="1" ht="3" customHeight="1" thickBot="1">
      <c r="A9" s="63"/>
      <c r="B9" s="63"/>
      <c r="C9" s="63"/>
      <c r="D9" s="64"/>
      <c r="E9" s="64"/>
      <c r="F9" s="65"/>
      <c r="G9" s="62"/>
      <c r="H9" s="62"/>
    </row>
    <row r="10" spans="1:11" s="71" customFormat="1" ht="60" customHeight="1" thickBot="1">
      <c r="A10" s="66"/>
      <c r="B10" s="327" t="s">
        <v>60</v>
      </c>
      <c r="C10" s="328"/>
      <c r="D10" s="67">
        <v>2020</v>
      </c>
      <c r="E10" s="68">
        <v>2019</v>
      </c>
      <c r="F10" s="69"/>
      <c r="G10" s="329" t="s">
        <v>60</v>
      </c>
      <c r="H10" s="330"/>
      <c r="I10" s="67">
        <v>2020</v>
      </c>
      <c r="J10" s="68">
        <v>2019</v>
      </c>
      <c r="K10" s="70"/>
    </row>
    <row r="11" spans="1:11" s="2" customFormat="1" ht="3" customHeight="1">
      <c r="A11" s="72"/>
      <c r="B11" s="73"/>
      <c r="C11" s="73"/>
      <c r="D11" s="74"/>
      <c r="E11" s="74"/>
      <c r="F11" s="62"/>
      <c r="G11" s="62"/>
      <c r="H11" s="62"/>
      <c r="K11" s="15"/>
    </row>
    <row r="12" spans="1:11" s="78" customFormat="1" ht="18" customHeight="1">
      <c r="A12" s="75"/>
      <c r="B12" s="322" t="s">
        <v>61</v>
      </c>
      <c r="C12" s="322"/>
      <c r="D12" s="23"/>
      <c r="E12" s="23"/>
      <c r="F12" s="76"/>
      <c r="G12" s="322" t="s">
        <v>62</v>
      </c>
      <c r="H12" s="322"/>
      <c r="I12" s="23"/>
      <c r="J12" s="23"/>
      <c r="K12" s="77"/>
    </row>
    <row r="13" spans="1:11" ht="18" customHeight="1">
      <c r="A13" s="79"/>
      <c r="B13" s="301" t="s">
        <v>63</v>
      </c>
      <c r="C13" s="301"/>
      <c r="D13" s="24">
        <f>SUM(D14:D21)</f>
        <v>9947371.8000000007</v>
      </c>
      <c r="E13" s="24">
        <f>SUM(E14:E21)</f>
        <v>28401936.07</v>
      </c>
      <c r="F13" s="76"/>
      <c r="G13" s="322" t="s">
        <v>64</v>
      </c>
      <c r="H13" s="322"/>
      <c r="I13" s="24">
        <f>SUM(I14:I16)</f>
        <v>75320817.680000007</v>
      </c>
      <c r="J13" s="24">
        <f>SUM(J14:J16)</f>
        <v>118488835.46000001</v>
      </c>
      <c r="K13" s="80"/>
    </row>
    <row r="14" spans="1:11" ht="18" customHeight="1">
      <c r="A14" s="81"/>
      <c r="B14" s="296" t="s">
        <v>65</v>
      </c>
      <c r="C14" s="296"/>
      <c r="D14" s="82">
        <v>0</v>
      </c>
      <c r="E14" s="82">
        <v>0</v>
      </c>
      <c r="F14" s="82"/>
      <c r="G14" s="296" t="s">
        <v>66</v>
      </c>
      <c r="H14" s="296"/>
      <c r="I14" s="82">
        <v>47448638.539999999</v>
      </c>
      <c r="J14" s="82">
        <v>56083989.359999999</v>
      </c>
      <c r="K14" s="80"/>
    </row>
    <row r="15" spans="1:11" ht="18" customHeight="1">
      <c r="A15" s="81"/>
      <c r="B15" s="296" t="s">
        <v>67</v>
      </c>
      <c r="C15" s="296"/>
      <c r="D15" s="82">
        <v>0</v>
      </c>
      <c r="E15" s="82">
        <v>0</v>
      </c>
      <c r="F15" s="82"/>
      <c r="G15" s="296" t="s">
        <v>68</v>
      </c>
      <c r="H15" s="296"/>
      <c r="I15" s="82">
        <v>11574158.02</v>
      </c>
      <c r="J15" s="82">
        <v>28709027.670000002</v>
      </c>
      <c r="K15" s="80"/>
    </row>
    <row r="16" spans="1:11" ht="18" customHeight="1">
      <c r="A16" s="81"/>
      <c r="B16" s="296" t="s">
        <v>69</v>
      </c>
      <c r="C16" s="296"/>
      <c r="D16" s="82">
        <v>0</v>
      </c>
      <c r="E16" s="82">
        <v>0</v>
      </c>
      <c r="F16" s="82"/>
      <c r="G16" s="296" t="s">
        <v>70</v>
      </c>
      <c r="H16" s="296"/>
      <c r="I16" s="82">
        <v>16298021.119999999</v>
      </c>
      <c r="J16" s="82">
        <v>33695818.43</v>
      </c>
      <c r="K16" s="80"/>
    </row>
    <row r="17" spans="1:11" ht="18" customHeight="1">
      <c r="A17" s="81"/>
      <c r="B17" s="296" t="s">
        <v>71</v>
      </c>
      <c r="C17" s="296"/>
      <c r="D17" s="82">
        <v>0</v>
      </c>
      <c r="E17" s="82">
        <v>0</v>
      </c>
      <c r="F17" s="82"/>
      <c r="G17" s="22"/>
      <c r="H17" s="18"/>
      <c r="I17" s="83"/>
      <c r="J17" s="83"/>
      <c r="K17" s="80"/>
    </row>
    <row r="18" spans="1:11" ht="18" customHeight="1">
      <c r="A18" s="81"/>
      <c r="B18" s="296" t="s">
        <v>188</v>
      </c>
      <c r="C18" s="296"/>
      <c r="D18" s="82">
        <v>0</v>
      </c>
      <c r="E18" s="82">
        <v>0</v>
      </c>
      <c r="F18" s="82"/>
      <c r="G18" s="322" t="s">
        <v>180</v>
      </c>
      <c r="H18" s="322"/>
      <c r="I18" s="24">
        <f>SUM(I19:I27)</f>
        <v>55729669.340000004</v>
      </c>
      <c r="J18" s="24">
        <f>SUM(J19:J27)</f>
        <v>78278193.939999998</v>
      </c>
      <c r="K18" s="80"/>
    </row>
    <row r="19" spans="1:11" ht="18" customHeight="1">
      <c r="A19" s="81"/>
      <c r="B19" s="296" t="s">
        <v>189</v>
      </c>
      <c r="C19" s="296"/>
      <c r="D19" s="82">
        <v>0</v>
      </c>
      <c r="E19" s="82">
        <v>0</v>
      </c>
      <c r="F19" s="82"/>
      <c r="G19" s="296" t="s">
        <v>72</v>
      </c>
      <c r="H19" s="296"/>
      <c r="I19" s="82">
        <v>0</v>
      </c>
      <c r="J19" s="82">
        <v>0</v>
      </c>
      <c r="K19" s="80"/>
    </row>
    <row r="20" spans="1:11" ht="18" customHeight="1">
      <c r="A20" s="81"/>
      <c r="B20" s="296" t="s">
        <v>192</v>
      </c>
      <c r="C20" s="296"/>
      <c r="D20" s="82">
        <v>9947371.8000000007</v>
      </c>
      <c r="E20" s="82">
        <v>28401936.07</v>
      </c>
      <c r="F20" s="82"/>
      <c r="G20" s="296" t="s">
        <v>73</v>
      </c>
      <c r="H20" s="296"/>
      <c r="I20" s="82">
        <v>0</v>
      </c>
      <c r="J20" s="82">
        <v>0</v>
      </c>
      <c r="K20" s="80"/>
    </row>
    <row r="21" spans="1:11" ht="17.25" customHeight="1">
      <c r="A21" s="81"/>
      <c r="B21" s="326"/>
      <c r="C21" s="326"/>
      <c r="D21" s="82"/>
      <c r="E21" s="321"/>
      <c r="F21" s="82"/>
      <c r="G21" s="296" t="s">
        <v>74</v>
      </c>
      <c r="H21" s="296"/>
      <c r="I21" s="82">
        <v>0</v>
      </c>
      <c r="J21" s="82">
        <v>0</v>
      </c>
      <c r="K21" s="80"/>
    </row>
    <row r="22" spans="1:11" ht="18" customHeight="1">
      <c r="A22" s="79"/>
      <c r="B22" s="326"/>
      <c r="C22" s="326"/>
      <c r="D22" s="84"/>
      <c r="E22" s="321"/>
      <c r="F22" s="85"/>
      <c r="G22" s="296" t="s">
        <v>75</v>
      </c>
      <c r="H22" s="296"/>
      <c r="I22" s="82">
        <v>55729669.340000004</v>
      </c>
      <c r="J22" s="82">
        <v>78278193.939999998</v>
      </c>
      <c r="K22" s="80"/>
    </row>
    <row r="23" spans="1:11" ht="17.25" customHeight="1">
      <c r="A23" s="79"/>
      <c r="B23" s="326"/>
      <c r="C23" s="326"/>
      <c r="D23" s="84"/>
      <c r="E23" s="321"/>
      <c r="F23" s="18"/>
      <c r="G23" s="296" t="s">
        <v>76</v>
      </c>
      <c r="H23" s="296"/>
      <c r="I23" s="82">
        <v>0</v>
      </c>
      <c r="J23" s="82">
        <v>0</v>
      </c>
      <c r="K23" s="80"/>
    </row>
    <row r="24" spans="1:11" ht="18" customHeight="1">
      <c r="A24" s="81"/>
      <c r="B24" s="85"/>
      <c r="C24" s="85"/>
      <c r="D24" s="85"/>
      <c r="E24" s="85"/>
      <c r="F24" s="18"/>
      <c r="G24" s="296" t="s">
        <v>78</v>
      </c>
      <c r="H24" s="296"/>
      <c r="I24" s="82">
        <v>0</v>
      </c>
      <c r="J24" s="82">
        <v>0</v>
      </c>
      <c r="K24" s="80"/>
    </row>
    <row r="25" spans="1:11" ht="18" customHeight="1">
      <c r="A25" s="81"/>
      <c r="B25" s="301" t="s">
        <v>186</v>
      </c>
      <c r="C25" s="301"/>
      <c r="D25" s="320">
        <f>SUM(D27:D28)</f>
        <v>122170358.02</v>
      </c>
      <c r="E25" s="320">
        <f>SUM(E27:E28)</f>
        <v>171541530.72999999</v>
      </c>
      <c r="F25" s="18"/>
      <c r="G25" s="296" t="s">
        <v>79</v>
      </c>
      <c r="H25" s="296"/>
      <c r="I25" s="82">
        <v>0</v>
      </c>
      <c r="J25" s="82">
        <v>0</v>
      </c>
      <c r="K25" s="80"/>
    </row>
    <row r="26" spans="1:11" ht="71.25" customHeight="1">
      <c r="A26" s="79"/>
      <c r="B26" s="301"/>
      <c r="C26" s="301"/>
      <c r="D26" s="320"/>
      <c r="E26" s="320"/>
      <c r="F26" s="18"/>
      <c r="G26" s="296" t="s">
        <v>80</v>
      </c>
      <c r="H26" s="296"/>
      <c r="I26" s="82">
        <v>0</v>
      </c>
      <c r="J26" s="82">
        <v>0</v>
      </c>
      <c r="K26" s="80"/>
    </row>
    <row r="27" spans="1:11" ht="50.25" customHeight="1">
      <c r="A27" s="81"/>
      <c r="B27" s="296" t="s">
        <v>190</v>
      </c>
      <c r="C27" s="296"/>
      <c r="D27" s="86">
        <v>0</v>
      </c>
      <c r="E27" s="86">
        <v>0</v>
      </c>
      <c r="F27" s="18"/>
      <c r="G27" s="296" t="s">
        <v>82</v>
      </c>
      <c r="H27" s="296"/>
      <c r="I27" s="82">
        <v>0</v>
      </c>
      <c r="J27" s="82">
        <v>0</v>
      </c>
      <c r="K27" s="80"/>
    </row>
    <row r="28" spans="1:11" ht="32.25" customHeight="1">
      <c r="A28" s="81"/>
      <c r="B28" s="296" t="s">
        <v>191</v>
      </c>
      <c r="C28" s="296"/>
      <c r="D28" s="86">
        <v>122170358.02</v>
      </c>
      <c r="E28" s="86">
        <v>171541530.72999999</v>
      </c>
      <c r="F28" s="18"/>
      <c r="G28" s="22"/>
      <c r="H28" s="18"/>
      <c r="I28" s="83"/>
      <c r="J28" s="83"/>
      <c r="K28" s="80"/>
    </row>
    <row r="29" spans="1:11" ht="18" customHeight="1">
      <c r="A29" s="81"/>
      <c r="B29" s="29"/>
      <c r="C29" s="29"/>
      <c r="D29" s="83"/>
      <c r="E29" s="83"/>
      <c r="F29" s="18"/>
      <c r="G29" s="301" t="s">
        <v>77</v>
      </c>
      <c r="H29" s="301"/>
      <c r="I29" s="24">
        <f>SUM(I30:I32)</f>
        <v>0</v>
      </c>
      <c r="J29" s="24">
        <f>SUM(J30:J32)</f>
        <v>0</v>
      </c>
      <c r="K29" s="80"/>
    </row>
    <row r="30" spans="1:11" ht="18" customHeight="1">
      <c r="A30" s="81"/>
      <c r="B30" s="22" t="s">
        <v>81</v>
      </c>
      <c r="C30" s="22"/>
      <c r="D30" s="24">
        <f>SUM(D31:D35)</f>
        <v>762.73</v>
      </c>
      <c r="E30" s="24">
        <f>SUM(E31:E35)</f>
        <v>3696.55</v>
      </c>
      <c r="F30" s="18"/>
      <c r="G30" s="296" t="s">
        <v>85</v>
      </c>
      <c r="H30" s="296"/>
      <c r="I30" s="82">
        <v>0</v>
      </c>
      <c r="J30" s="82">
        <v>0</v>
      </c>
      <c r="K30" s="80"/>
    </row>
    <row r="31" spans="1:11" ht="18" customHeight="1">
      <c r="A31" s="81"/>
      <c r="B31" s="28" t="s">
        <v>83</v>
      </c>
      <c r="C31" s="28"/>
      <c r="D31" s="82">
        <v>762.73</v>
      </c>
      <c r="E31" s="82">
        <v>3581.8</v>
      </c>
      <c r="F31" s="76"/>
      <c r="G31" s="296" t="s">
        <v>47</v>
      </c>
      <c r="H31" s="296"/>
      <c r="I31" s="82">
        <v>0</v>
      </c>
      <c r="J31" s="82">
        <v>0</v>
      </c>
      <c r="K31" s="80"/>
    </row>
    <row r="32" spans="1:11" ht="18" customHeight="1">
      <c r="A32" s="81"/>
      <c r="B32" s="296" t="s">
        <v>84</v>
      </c>
      <c r="C32" s="296"/>
      <c r="D32" s="82">
        <v>0</v>
      </c>
      <c r="E32" s="82">
        <v>0</v>
      </c>
      <c r="F32" s="76"/>
      <c r="G32" s="296" t="s">
        <v>88</v>
      </c>
      <c r="H32" s="296"/>
      <c r="I32" s="82">
        <v>0</v>
      </c>
      <c r="J32" s="82">
        <v>0</v>
      </c>
      <c r="K32" s="80"/>
    </row>
    <row r="33" spans="1:11" ht="18" customHeight="1">
      <c r="A33" s="79"/>
      <c r="B33" s="296" t="s">
        <v>138</v>
      </c>
      <c r="C33" s="296"/>
      <c r="D33" s="82">
        <v>0</v>
      </c>
      <c r="E33" s="82">
        <v>0</v>
      </c>
      <c r="F33" s="76"/>
      <c r="G33" s="22"/>
      <c r="H33" s="18"/>
      <c r="I33" s="83"/>
      <c r="J33" s="83"/>
      <c r="K33" s="80"/>
    </row>
    <row r="34" spans="1:11" ht="18" customHeight="1">
      <c r="A34" s="87"/>
      <c r="B34" s="296" t="s">
        <v>86</v>
      </c>
      <c r="C34" s="296"/>
      <c r="D34" s="82">
        <v>0</v>
      </c>
      <c r="E34" s="82">
        <v>0</v>
      </c>
      <c r="F34" s="88"/>
      <c r="G34" s="322" t="s">
        <v>90</v>
      </c>
      <c r="H34" s="322"/>
      <c r="I34" s="34">
        <f>SUM(I35:I39)</f>
        <v>0</v>
      </c>
      <c r="J34" s="34">
        <f>SUM(J35:J39)</f>
        <v>0</v>
      </c>
      <c r="K34" s="80"/>
    </row>
    <row r="35" spans="1:11" ht="18" customHeight="1">
      <c r="A35" s="79"/>
      <c r="B35" s="296" t="s">
        <v>87</v>
      </c>
      <c r="C35" s="296"/>
      <c r="D35" s="82">
        <v>0</v>
      </c>
      <c r="E35" s="82">
        <v>114.75</v>
      </c>
      <c r="F35" s="76"/>
      <c r="G35" s="296" t="s">
        <v>91</v>
      </c>
      <c r="H35" s="296"/>
      <c r="I35" s="82"/>
      <c r="J35" s="82"/>
      <c r="K35" s="80"/>
    </row>
    <row r="36" spans="1:11" ht="18" customHeight="1">
      <c r="A36" s="89"/>
      <c r="B36" s="22"/>
      <c r="C36" s="26"/>
      <c r="D36" s="23"/>
      <c r="E36" s="23"/>
      <c r="F36" s="76"/>
      <c r="G36" s="296" t="s">
        <v>92</v>
      </c>
      <c r="H36" s="296"/>
      <c r="I36" s="82"/>
      <c r="J36" s="82"/>
      <c r="K36" s="80"/>
    </row>
    <row r="37" spans="1:11" ht="18.600000000000001" customHeight="1">
      <c r="A37" s="89"/>
      <c r="B37" s="301" t="s">
        <v>89</v>
      </c>
      <c r="C37" s="301"/>
      <c r="D37" s="90">
        <f>D13+D25+D30</f>
        <v>132118492.55</v>
      </c>
      <c r="E37" s="90">
        <f>E13+E25+E30</f>
        <v>199947163.34999999</v>
      </c>
      <c r="F37" s="76"/>
      <c r="G37" s="296" t="s">
        <v>93</v>
      </c>
      <c r="H37" s="296"/>
      <c r="I37" s="82"/>
      <c r="J37" s="82"/>
      <c r="K37" s="80"/>
    </row>
    <row r="38" spans="1:11" ht="18" customHeight="1">
      <c r="A38" s="89"/>
      <c r="B38" s="85"/>
      <c r="C38" s="85"/>
      <c r="F38" s="76"/>
      <c r="G38" s="296" t="s">
        <v>94</v>
      </c>
      <c r="H38" s="296"/>
      <c r="I38" s="82"/>
      <c r="J38" s="82"/>
      <c r="K38" s="80"/>
    </row>
    <row r="39" spans="1:11" ht="14.25">
      <c r="A39" s="89"/>
      <c r="B39" s="18"/>
      <c r="C39" s="18"/>
      <c r="D39" s="76"/>
      <c r="E39" s="76"/>
      <c r="F39" s="76"/>
      <c r="G39" s="296" t="s">
        <v>95</v>
      </c>
      <c r="H39" s="296"/>
      <c r="I39" s="82"/>
      <c r="J39" s="82"/>
      <c r="K39" s="80"/>
    </row>
    <row r="40" spans="1:11" ht="9" customHeight="1">
      <c r="A40" s="89"/>
      <c r="B40" s="18"/>
      <c r="C40" s="18"/>
      <c r="D40" s="76"/>
      <c r="E40" s="76"/>
      <c r="F40" s="76"/>
      <c r="G40" s="22"/>
      <c r="H40" s="18"/>
      <c r="I40" s="83"/>
      <c r="J40" s="83"/>
      <c r="K40" s="80"/>
    </row>
    <row r="41" spans="1:11" ht="18" customHeight="1">
      <c r="A41" s="89"/>
      <c r="B41" s="18"/>
      <c r="C41" s="18"/>
      <c r="D41" s="76"/>
      <c r="E41" s="76"/>
      <c r="F41" s="76"/>
      <c r="G41" s="301" t="s">
        <v>96</v>
      </c>
      <c r="H41" s="301"/>
      <c r="I41" s="34">
        <f>SUM(I42:I47)</f>
        <v>15003276.26</v>
      </c>
      <c r="J41" s="34">
        <f>SUM(J42:J47)</f>
        <v>1619623.47</v>
      </c>
      <c r="K41" s="80"/>
    </row>
    <row r="42" spans="1:11" ht="18" customHeight="1">
      <c r="A42" s="89"/>
      <c r="B42" s="76"/>
      <c r="C42" s="76"/>
      <c r="D42" s="76"/>
      <c r="E42" s="76"/>
      <c r="F42" s="76"/>
      <c r="G42" s="324" t="s">
        <v>139</v>
      </c>
      <c r="H42" s="324"/>
      <c r="I42" s="82">
        <v>15003276.26</v>
      </c>
      <c r="J42" s="82">
        <v>1619623.47</v>
      </c>
      <c r="K42" s="80"/>
    </row>
    <row r="43" spans="1:11" ht="18" customHeight="1">
      <c r="A43" s="89"/>
      <c r="B43" s="76"/>
      <c r="C43" s="76"/>
      <c r="D43" s="76"/>
      <c r="E43" s="76"/>
      <c r="F43" s="76"/>
      <c r="G43" s="296" t="s">
        <v>97</v>
      </c>
      <c r="H43" s="296"/>
      <c r="I43" s="82">
        <v>0</v>
      </c>
      <c r="J43" s="82">
        <v>0</v>
      </c>
      <c r="K43" s="80"/>
    </row>
    <row r="44" spans="1:11" ht="18" customHeight="1">
      <c r="A44" s="89"/>
      <c r="B44" s="76"/>
      <c r="C44" s="76"/>
      <c r="D44" s="76"/>
      <c r="E44" s="76"/>
      <c r="F44" s="76"/>
      <c r="G44" s="296" t="s">
        <v>98</v>
      </c>
      <c r="H44" s="296"/>
      <c r="I44" s="82">
        <v>0</v>
      </c>
      <c r="J44" s="82">
        <v>0</v>
      </c>
      <c r="K44" s="80"/>
    </row>
    <row r="45" spans="1:11" ht="18" customHeight="1">
      <c r="A45" s="89"/>
      <c r="B45" s="76"/>
      <c r="C45" s="76"/>
      <c r="D45" s="76"/>
      <c r="E45" s="76"/>
      <c r="F45" s="76"/>
      <c r="G45" s="324" t="s">
        <v>140</v>
      </c>
      <c r="H45" s="324"/>
      <c r="I45" s="82">
        <v>0</v>
      </c>
      <c r="J45" s="82">
        <v>0</v>
      </c>
      <c r="K45" s="80"/>
    </row>
    <row r="46" spans="1:11" ht="18" customHeight="1">
      <c r="A46" s="89"/>
      <c r="B46" s="76"/>
      <c r="C46" s="76"/>
      <c r="D46" s="76"/>
      <c r="E46" s="76"/>
      <c r="F46" s="76"/>
      <c r="G46" s="296" t="s">
        <v>99</v>
      </c>
      <c r="H46" s="296"/>
      <c r="I46" s="82">
        <v>0</v>
      </c>
      <c r="J46" s="82">
        <v>0</v>
      </c>
      <c r="K46" s="80"/>
    </row>
    <row r="47" spans="1:11" ht="18" customHeight="1">
      <c r="A47" s="89"/>
      <c r="B47" s="76"/>
      <c r="C47" s="76"/>
      <c r="D47" s="76"/>
      <c r="E47" s="76"/>
      <c r="F47" s="76"/>
      <c r="G47" s="296" t="s">
        <v>100</v>
      </c>
      <c r="H47" s="296"/>
      <c r="I47" s="82">
        <v>0</v>
      </c>
      <c r="J47" s="82">
        <v>0</v>
      </c>
      <c r="K47" s="80"/>
    </row>
    <row r="48" spans="1:11" ht="9" customHeight="1">
      <c r="A48" s="89"/>
      <c r="B48" s="76"/>
      <c r="C48" s="76"/>
      <c r="D48" s="76"/>
      <c r="E48" s="76"/>
      <c r="F48" s="76"/>
      <c r="G48" s="22"/>
      <c r="H48" s="18"/>
      <c r="I48" s="83"/>
      <c r="J48" s="83"/>
      <c r="K48" s="80"/>
    </row>
    <row r="49" spans="1:11" ht="18" customHeight="1">
      <c r="A49" s="89"/>
      <c r="B49" s="76"/>
      <c r="C49" s="76"/>
      <c r="D49" s="76"/>
      <c r="E49" s="76"/>
      <c r="F49" s="76"/>
      <c r="G49" s="301" t="s">
        <v>101</v>
      </c>
      <c r="H49" s="301"/>
      <c r="I49" s="34">
        <v>0</v>
      </c>
      <c r="J49" s="34">
        <v>0</v>
      </c>
      <c r="K49" s="80"/>
    </row>
    <row r="50" spans="1:11" ht="18" customHeight="1">
      <c r="A50" s="89"/>
      <c r="B50" s="76"/>
      <c r="C50" s="76"/>
      <c r="D50" s="76"/>
      <c r="E50" s="76"/>
      <c r="F50" s="76"/>
      <c r="G50" s="296" t="s">
        <v>102</v>
      </c>
      <c r="H50" s="296"/>
      <c r="I50" s="82">
        <v>0</v>
      </c>
      <c r="J50" s="82">
        <v>0</v>
      </c>
      <c r="K50" s="80"/>
    </row>
    <row r="51" spans="1:11" ht="5.0999999999999996" customHeight="1">
      <c r="A51" s="89"/>
      <c r="B51" s="76"/>
      <c r="C51" s="76"/>
      <c r="D51" s="76"/>
      <c r="E51" s="76"/>
      <c r="F51" s="76"/>
      <c r="G51" s="22"/>
      <c r="H51" s="18"/>
      <c r="I51" s="83"/>
      <c r="J51" s="83"/>
      <c r="K51" s="80"/>
    </row>
    <row r="52" spans="1:11" ht="18" customHeight="1">
      <c r="A52" s="89"/>
      <c r="B52" s="76"/>
      <c r="C52" s="76"/>
      <c r="D52" s="76"/>
      <c r="E52" s="76"/>
      <c r="F52" s="76"/>
      <c r="G52" s="295" t="s">
        <v>103</v>
      </c>
      <c r="H52" s="295"/>
      <c r="I52" s="91">
        <f>I13+I18+I29+I34+I41+I49</f>
        <v>146053763.28</v>
      </c>
      <c r="J52" s="91">
        <f>J13+J18+J29+J34+J41+J49</f>
        <v>198386652.87</v>
      </c>
      <c r="K52" s="92"/>
    </row>
    <row r="53" spans="1:11" ht="5.0999999999999996" customHeight="1">
      <c r="A53" s="89"/>
      <c r="B53" s="76"/>
      <c r="C53" s="76"/>
      <c r="D53" s="76"/>
      <c r="E53" s="76"/>
      <c r="F53" s="76"/>
      <c r="G53" s="25"/>
      <c r="H53" s="25"/>
      <c r="I53" s="83"/>
      <c r="J53" s="83"/>
      <c r="K53" s="92"/>
    </row>
    <row r="54" spans="1:11" ht="18" customHeight="1">
      <c r="A54" s="93"/>
      <c r="B54" s="94"/>
      <c r="C54" s="94"/>
      <c r="D54" s="94"/>
      <c r="E54" s="94"/>
      <c r="F54" s="76"/>
      <c r="G54" s="323" t="s">
        <v>104</v>
      </c>
      <c r="H54" s="323"/>
      <c r="I54" s="395">
        <f>D37-I52</f>
        <v>-13935270.730000004</v>
      </c>
      <c r="J54" s="91">
        <f>E37-J52</f>
        <v>1560510.4799999893</v>
      </c>
      <c r="K54" s="92"/>
    </row>
    <row r="55" spans="1:11" ht="6" customHeight="1" thickBot="1">
      <c r="A55" s="95"/>
      <c r="B55" s="96"/>
      <c r="C55" s="96"/>
      <c r="D55" s="96"/>
      <c r="E55" s="96"/>
      <c r="F55" s="96"/>
      <c r="G55" s="97"/>
      <c r="H55" s="97"/>
      <c r="I55" s="96"/>
      <c r="J55" s="96"/>
      <c r="K55" s="98"/>
    </row>
    <row r="56" spans="1:11">
      <c r="A56" s="99" t="s">
        <v>213</v>
      </c>
      <c r="B56" s="2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27.75" customHeight="1">
      <c r="A57" s="325"/>
      <c r="B57" s="325"/>
      <c r="C57" s="325"/>
      <c r="D57" s="325"/>
      <c r="E57" s="325"/>
      <c r="F57" s="325"/>
      <c r="G57" s="325"/>
      <c r="H57" s="325"/>
      <c r="I57" s="325"/>
      <c r="J57" s="325"/>
      <c r="K57" s="47"/>
    </row>
    <row r="58" spans="1:11">
      <c r="B58" s="2"/>
      <c r="C58" s="50"/>
      <c r="D58" s="293"/>
      <c r="E58" s="293"/>
      <c r="F58" s="47"/>
      <c r="G58" s="51"/>
      <c r="H58" s="293"/>
      <c r="I58" s="293"/>
      <c r="J58" s="52"/>
      <c r="K58" s="47"/>
    </row>
    <row r="59" spans="1:11">
      <c r="B59" s="2"/>
      <c r="C59" s="53"/>
      <c r="D59" s="294"/>
      <c r="E59" s="294"/>
      <c r="F59" s="54"/>
      <c r="G59" s="51"/>
      <c r="H59" s="294"/>
      <c r="I59" s="294"/>
      <c r="J59" s="52"/>
      <c r="K59" s="47"/>
    </row>
    <row r="60" spans="1:11">
      <c r="B60" s="2"/>
      <c r="C60" s="1"/>
      <c r="D60" s="2"/>
      <c r="E60" s="2"/>
      <c r="F60" s="2"/>
      <c r="G60" s="48"/>
      <c r="H60" s="2"/>
      <c r="I60" s="2"/>
      <c r="J60" s="2"/>
      <c r="K60" s="2"/>
    </row>
    <row r="61" spans="1:11">
      <c r="B61" s="2"/>
      <c r="C61" s="1"/>
      <c r="D61" s="2"/>
      <c r="E61" s="2"/>
      <c r="F61" s="2"/>
      <c r="G61" s="48"/>
      <c r="H61" s="2"/>
      <c r="I61" s="2"/>
      <c r="J61" s="2"/>
      <c r="K61" s="2"/>
    </row>
    <row r="62" spans="1:11">
      <c r="B62" s="2"/>
      <c r="C62" s="1"/>
      <c r="D62" s="2"/>
      <c r="E62" s="2"/>
      <c r="F62" s="2"/>
      <c r="G62" s="48"/>
      <c r="H62" s="2"/>
      <c r="I62" s="2"/>
      <c r="J62" s="2"/>
      <c r="K62" s="2"/>
    </row>
    <row r="64" spans="1:11" s="2" customFormat="1" ht="15" customHeight="1">
      <c r="K64" s="6"/>
    </row>
    <row r="65" spans="11:11" s="2" customFormat="1" ht="49.5" customHeight="1">
      <c r="K65" s="6"/>
    </row>
  </sheetData>
  <sheetProtection formatCells="0" selectLockedCells="1"/>
  <mergeCells count="71">
    <mergeCell ref="B27:C27"/>
    <mergeCell ref="B10:C10"/>
    <mergeCell ref="G10:H10"/>
    <mergeCell ref="A1:K1"/>
    <mergeCell ref="A3:K3"/>
    <mergeCell ref="A4:K4"/>
    <mergeCell ref="A5:K5"/>
    <mergeCell ref="A7:K7"/>
    <mergeCell ref="A2:K2"/>
    <mergeCell ref="A6:K6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9:C19"/>
    <mergeCell ref="G23:H23"/>
    <mergeCell ref="G24:H24"/>
    <mergeCell ref="B21:C23"/>
    <mergeCell ref="B17:C17"/>
    <mergeCell ref="G19:H19"/>
    <mergeCell ref="B20:C20"/>
    <mergeCell ref="G20:H20"/>
    <mergeCell ref="G21:H21"/>
    <mergeCell ref="B25:C26"/>
    <mergeCell ref="G38:H38"/>
    <mergeCell ref="B28:C28"/>
    <mergeCell ref="G25:H25"/>
    <mergeCell ref="B37:C37"/>
    <mergeCell ref="G26:H26"/>
    <mergeCell ref="G27:H27"/>
    <mergeCell ref="G29:H29"/>
    <mergeCell ref="G30:H30"/>
    <mergeCell ref="G31:H31"/>
    <mergeCell ref="B32:C32"/>
    <mergeCell ref="B33:C33"/>
    <mergeCell ref="B34:C34"/>
    <mergeCell ref="B35:C35"/>
    <mergeCell ref="G37:H37"/>
    <mergeCell ref="G36:H36"/>
    <mergeCell ref="D59:E59"/>
    <mergeCell ref="H59:I59"/>
    <mergeCell ref="D58:E58"/>
    <mergeCell ref="H58:I58"/>
    <mergeCell ref="A57:J57"/>
    <mergeCell ref="G54:H54"/>
    <mergeCell ref="G50:H50"/>
    <mergeCell ref="G52:H52"/>
    <mergeCell ref="G42:H42"/>
    <mergeCell ref="G43:H43"/>
    <mergeCell ref="G44:H44"/>
    <mergeCell ref="G45:H45"/>
    <mergeCell ref="G46:H46"/>
    <mergeCell ref="D25:D26"/>
    <mergeCell ref="E25:E26"/>
    <mergeCell ref="E21:E23"/>
    <mergeCell ref="G47:H47"/>
    <mergeCell ref="G49:H49"/>
    <mergeCell ref="G39:H39"/>
    <mergeCell ref="G41:H41"/>
    <mergeCell ref="G32:H32"/>
    <mergeCell ref="G34:H34"/>
    <mergeCell ref="G35:H35"/>
    <mergeCell ref="G22:H22"/>
  </mergeCells>
  <printOptions horizontalCentered="1"/>
  <pageMargins left="0.78740157480314965" right="0.19685039370078741" top="0.59055118110236227" bottom="0.19685039370078741" header="0" footer="0"/>
  <pageSetup scale="48" orientation="landscape" horizontalDpi="300" verticalDpi="300" r:id="rId1"/>
  <headerFooter>
    <oddFooter>&amp;CContable/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topLeftCell="A42" zoomScale="66" zoomScaleNormal="106" zoomScaleSheetLayoutView="66" workbookViewId="0">
      <selection activeCell="E47" sqref="E47"/>
    </sheetView>
  </sheetViews>
  <sheetFormatPr baseColWidth="10" defaultColWidth="11.42578125" defaultRowHeight="12"/>
  <cols>
    <col min="1" max="1" width="3.7109375" style="85" customWidth="1"/>
    <col min="2" max="2" width="19.28515625" style="126" customWidth="1"/>
    <col min="3" max="3" width="65" style="126" customWidth="1"/>
    <col min="4" max="4" width="22.28515625" style="127" customWidth="1"/>
    <col min="5" max="5" width="28.140625" style="127" customWidth="1"/>
    <col min="6" max="6" width="26.7109375" style="127" customWidth="1"/>
    <col min="7" max="7" width="24.5703125" style="127" customWidth="1"/>
    <col min="8" max="8" width="22.42578125" style="127" customWidth="1"/>
    <col min="9" max="9" width="3.28515625" style="85" customWidth="1"/>
    <col min="10" max="16384" width="11.42578125" style="6"/>
  </cols>
  <sheetData>
    <row r="1" spans="1:11" s="2" customFormat="1" ht="20.100000000000001" customHeight="1">
      <c r="A1" s="298"/>
      <c r="B1" s="298"/>
      <c r="C1" s="298"/>
      <c r="D1" s="298"/>
      <c r="E1" s="298"/>
      <c r="F1" s="298"/>
      <c r="G1" s="298"/>
      <c r="H1" s="298"/>
      <c r="I1" s="298"/>
    </row>
    <row r="2" spans="1:11" s="2" customFormat="1" ht="20.100000000000001" customHeight="1">
      <c r="A2" s="299" t="s">
        <v>205</v>
      </c>
      <c r="B2" s="299"/>
      <c r="C2" s="299"/>
      <c r="D2" s="299"/>
      <c r="E2" s="299"/>
      <c r="F2" s="299"/>
      <c r="G2" s="299"/>
      <c r="H2" s="299"/>
      <c r="I2" s="299"/>
      <c r="J2" s="100"/>
      <c r="K2" s="100"/>
    </row>
    <row r="3" spans="1:11" ht="20.100000000000001" customHeight="1">
      <c r="A3" s="299" t="s">
        <v>206</v>
      </c>
      <c r="B3" s="299"/>
      <c r="C3" s="299"/>
      <c r="D3" s="299"/>
      <c r="E3" s="299"/>
      <c r="F3" s="299"/>
      <c r="G3" s="299"/>
      <c r="H3" s="299"/>
      <c r="I3" s="299"/>
    </row>
    <row r="4" spans="1:11" ht="20.100000000000001" customHeight="1">
      <c r="A4" s="299" t="s">
        <v>181</v>
      </c>
      <c r="B4" s="299"/>
      <c r="C4" s="299"/>
      <c r="D4" s="299"/>
      <c r="E4" s="299"/>
      <c r="F4" s="299"/>
      <c r="G4" s="299"/>
      <c r="H4" s="299"/>
      <c r="I4" s="299"/>
    </row>
    <row r="5" spans="1:11" ht="20.100000000000001" customHeight="1">
      <c r="A5" s="299" t="s">
        <v>210</v>
      </c>
      <c r="B5" s="299"/>
      <c r="C5" s="299"/>
      <c r="D5" s="299"/>
      <c r="E5" s="299"/>
      <c r="F5" s="299"/>
      <c r="G5" s="299"/>
      <c r="H5" s="299"/>
      <c r="I5" s="299"/>
    </row>
    <row r="6" spans="1:11" s="2" customFormat="1" ht="3" customHeight="1">
      <c r="A6" s="101"/>
      <c r="B6" s="102"/>
      <c r="C6" s="338"/>
      <c r="D6" s="338"/>
      <c r="E6" s="338"/>
      <c r="F6" s="338"/>
      <c r="G6" s="338"/>
      <c r="H6" s="338"/>
      <c r="I6" s="338"/>
    </row>
    <row r="7" spans="1:11" ht="20.100000000000001" customHeight="1">
      <c r="A7" s="299" t="s">
        <v>0</v>
      </c>
      <c r="B7" s="299"/>
      <c r="C7" s="299"/>
      <c r="D7" s="299"/>
      <c r="E7" s="299"/>
      <c r="F7" s="299"/>
      <c r="G7" s="299"/>
      <c r="H7" s="299"/>
      <c r="I7" s="299"/>
    </row>
    <row r="8" spans="1:11" ht="3" customHeight="1">
      <c r="A8" s="101"/>
      <c r="B8" s="101"/>
      <c r="C8" s="101" t="s">
        <v>107</v>
      </c>
      <c r="D8" s="101"/>
      <c r="E8" s="101"/>
      <c r="F8" s="101"/>
      <c r="G8" s="101"/>
      <c r="H8" s="101"/>
      <c r="I8" s="101"/>
    </row>
    <row r="9" spans="1:11" s="2" customFormat="1" ht="3" customHeight="1" thickBot="1">
      <c r="A9" s="101"/>
      <c r="B9" s="101"/>
      <c r="C9" s="101"/>
      <c r="D9" s="101"/>
      <c r="E9" s="101"/>
      <c r="F9" s="101"/>
      <c r="G9" s="101"/>
      <c r="H9" s="101"/>
      <c r="I9" s="101"/>
    </row>
    <row r="10" spans="1:11" s="2" customFormat="1" ht="84.75" customHeight="1" thickBot="1">
      <c r="A10" s="103"/>
      <c r="B10" s="336" t="s">
        <v>60</v>
      </c>
      <c r="C10" s="337"/>
      <c r="D10" s="104" t="s">
        <v>46</v>
      </c>
      <c r="E10" s="104" t="s">
        <v>109</v>
      </c>
      <c r="F10" s="104" t="s">
        <v>110</v>
      </c>
      <c r="G10" s="104" t="s">
        <v>108</v>
      </c>
      <c r="H10" s="105" t="s">
        <v>111</v>
      </c>
      <c r="I10" s="106"/>
    </row>
    <row r="11" spans="1:11" s="2" customFormat="1" ht="3" customHeight="1">
      <c r="A11" s="107"/>
      <c r="B11" s="108"/>
      <c r="C11" s="108"/>
      <c r="D11" s="108"/>
      <c r="E11" s="108"/>
      <c r="F11" s="108"/>
      <c r="G11" s="108"/>
      <c r="H11" s="108"/>
      <c r="I11" s="109"/>
    </row>
    <row r="12" spans="1:11" s="2" customFormat="1" ht="12.75" customHeight="1">
      <c r="A12" s="16"/>
      <c r="B12" s="110"/>
      <c r="C12" s="111"/>
      <c r="D12" s="52"/>
      <c r="E12" s="112"/>
      <c r="F12" s="52"/>
      <c r="G12" s="113"/>
      <c r="H12" s="110"/>
      <c r="I12" s="114"/>
    </row>
    <row r="13" spans="1:11" s="118" customFormat="1" ht="35.1" customHeight="1">
      <c r="A13" s="115"/>
      <c r="B13" s="333" t="s">
        <v>197</v>
      </c>
      <c r="C13" s="333"/>
      <c r="D13" s="116">
        <f>SUM(D14:D16)</f>
        <v>122724162</v>
      </c>
      <c r="E13" s="116">
        <f>SUM(E14:E16)</f>
        <v>0</v>
      </c>
      <c r="F13" s="116">
        <f>SUM(F14:F16)</f>
        <v>0</v>
      </c>
      <c r="G13" s="116">
        <f>SUM(G14:G16)</f>
        <v>0</v>
      </c>
      <c r="H13" s="116">
        <f>+D13+E13+F13+G13</f>
        <v>122724162</v>
      </c>
      <c r="I13" s="117"/>
    </row>
    <row r="14" spans="1:11" ht="20.100000000000001" customHeight="1">
      <c r="A14" s="16"/>
      <c r="B14" s="296" t="s">
        <v>112</v>
      </c>
      <c r="C14" s="296"/>
      <c r="D14" s="119">
        <v>0</v>
      </c>
      <c r="E14" s="119">
        <v>0</v>
      </c>
      <c r="F14" s="119">
        <v>0</v>
      </c>
      <c r="G14" s="119">
        <v>0</v>
      </c>
      <c r="H14" s="119">
        <f>SUM(D14:G14)</f>
        <v>0</v>
      </c>
      <c r="I14" s="114"/>
    </row>
    <row r="15" spans="1:11" ht="20.100000000000001" customHeight="1">
      <c r="A15" s="16"/>
      <c r="B15" s="296" t="s">
        <v>48</v>
      </c>
      <c r="C15" s="296"/>
      <c r="D15" s="119">
        <v>122724162</v>
      </c>
      <c r="E15" s="119">
        <v>0</v>
      </c>
      <c r="F15" s="119">
        <v>0</v>
      </c>
      <c r="G15" s="119">
        <v>0</v>
      </c>
      <c r="H15" s="119">
        <f>SUM(D15:G15)</f>
        <v>122724162</v>
      </c>
      <c r="I15" s="114"/>
    </row>
    <row r="16" spans="1:11" ht="20.100000000000001" customHeight="1">
      <c r="A16" s="16"/>
      <c r="B16" s="296" t="s">
        <v>113</v>
      </c>
      <c r="C16" s="296"/>
      <c r="D16" s="119">
        <v>0</v>
      </c>
      <c r="E16" s="119">
        <v>0</v>
      </c>
      <c r="F16" s="119">
        <v>0</v>
      </c>
      <c r="G16" s="119">
        <v>0</v>
      </c>
      <c r="H16" s="119">
        <f>SUM(D16:G16)</f>
        <v>0</v>
      </c>
      <c r="I16" s="114"/>
    </row>
    <row r="17" spans="1:9" ht="11.25" customHeight="1">
      <c r="A17" s="16"/>
      <c r="B17" s="29"/>
      <c r="C17" s="29"/>
      <c r="D17" s="119"/>
      <c r="E17" s="119"/>
      <c r="F17" s="119"/>
      <c r="G17" s="119"/>
      <c r="H17" s="119"/>
      <c r="I17" s="114"/>
    </row>
    <row r="18" spans="1:9" s="118" customFormat="1" ht="35.1" customHeight="1">
      <c r="A18" s="115"/>
      <c r="B18" s="334" t="s">
        <v>198</v>
      </c>
      <c r="C18" s="334"/>
      <c r="D18" s="116">
        <f>SUM(D19:D23)</f>
        <v>0</v>
      </c>
      <c r="E18" s="116">
        <f t="shared" ref="E18:H18" si="0">SUM(E19:E23)</f>
        <v>102684082.36999999</v>
      </c>
      <c r="F18" s="116">
        <f t="shared" si="0"/>
        <v>1560510.48</v>
      </c>
      <c r="G18" s="116">
        <f t="shared" si="0"/>
        <v>0</v>
      </c>
      <c r="H18" s="116">
        <f t="shared" si="0"/>
        <v>104244592.84999999</v>
      </c>
      <c r="I18" s="117"/>
    </row>
    <row r="19" spans="1:9" ht="20.100000000000001" customHeight="1">
      <c r="A19" s="16"/>
      <c r="B19" s="296" t="s">
        <v>114</v>
      </c>
      <c r="C19" s="296"/>
      <c r="D19" s="119">
        <v>0</v>
      </c>
      <c r="E19" s="119">
        <v>0</v>
      </c>
      <c r="F19" s="119">
        <v>1560510.48</v>
      </c>
      <c r="G19" s="119">
        <v>0</v>
      </c>
      <c r="H19" s="119">
        <f>SUM(D19:G19)</f>
        <v>1560510.48</v>
      </c>
      <c r="I19" s="114"/>
    </row>
    <row r="20" spans="1:9" ht="20.100000000000001" customHeight="1">
      <c r="A20" s="16"/>
      <c r="B20" s="296" t="s">
        <v>52</v>
      </c>
      <c r="C20" s="296"/>
      <c r="D20" s="119">
        <v>0</v>
      </c>
      <c r="E20" s="119">
        <v>102449888.41</v>
      </c>
      <c r="F20" s="119">
        <v>0</v>
      </c>
      <c r="G20" s="119">
        <v>0</v>
      </c>
      <c r="H20" s="119">
        <f>SUM(D20:G20)</f>
        <v>102449888.41</v>
      </c>
      <c r="I20" s="114"/>
    </row>
    <row r="21" spans="1:9" ht="20.100000000000001" customHeight="1">
      <c r="A21" s="16"/>
      <c r="B21" s="296" t="s">
        <v>115</v>
      </c>
      <c r="C21" s="296"/>
      <c r="D21" s="119">
        <v>0</v>
      </c>
      <c r="E21" s="119">
        <v>0</v>
      </c>
      <c r="F21" s="119">
        <v>0</v>
      </c>
      <c r="G21" s="119">
        <v>0</v>
      </c>
      <c r="H21" s="119">
        <f>SUM(D21:G21)</f>
        <v>0</v>
      </c>
      <c r="I21" s="114"/>
    </row>
    <row r="22" spans="1:9" ht="20.100000000000001" customHeight="1">
      <c r="A22" s="16"/>
      <c r="B22" s="296" t="s">
        <v>54</v>
      </c>
      <c r="C22" s="296"/>
      <c r="D22" s="119">
        <v>0</v>
      </c>
      <c r="E22" s="119">
        <v>0</v>
      </c>
      <c r="F22" s="119">
        <v>0</v>
      </c>
      <c r="G22" s="119">
        <v>0</v>
      </c>
      <c r="H22" s="119">
        <f>SUM(D22:G22)</f>
        <v>0</v>
      </c>
      <c r="I22" s="114"/>
    </row>
    <row r="23" spans="1:9" ht="20.100000000000001" customHeight="1">
      <c r="A23" s="16"/>
      <c r="B23" s="296" t="s">
        <v>55</v>
      </c>
      <c r="C23" s="296"/>
      <c r="D23" s="119">
        <v>0</v>
      </c>
      <c r="E23" s="119">
        <v>234193.96</v>
      </c>
      <c r="F23" s="119">
        <v>0</v>
      </c>
      <c r="G23" s="119">
        <v>0</v>
      </c>
      <c r="H23" s="119">
        <f>SUM(D23:G23)</f>
        <v>234193.96</v>
      </c>
      <c r="I23" s="114"/>
    </row>
    <row r="24" spans="1:9" ht="11.25" customHeight="1">
      <c r="A24" s="16"/>
      <c r="B24" s="29"/>
      <c r="C24" s="29"/>
      <c r="D24" s="119"/>
      <c r="E24" s="119"/>
      <c r="F24" s="119"/>
      <c r="G24" s="119"/>
      <c r="H24" s="119"/>
      <c r="I24" s="114"/>
    </row>
    <row r="25" spans="1:9" s="118" customFormat="1" ht="35.1" customHeight="1">
      <c r="A25" s="115"/>
      <c r="B25" s="335" t="s">
        <v>199</v>
      </c>
      <c r="C25" s="335"/>
      <c r="D25" s="116">
        <f>+D26+D27</f>
        <v>0</v>
      </c>
      <c r="E25" s="116">
        <f>+E26+E27</f>
        <v>0</v>
      </c>
      <c r="F25" s="116">
        <f>+F26+F27</f>
        <v>0</v>
      </c>
      <c r="G25" s="116">
        <f>+G26+G27</f>
        <v>0</v>
      </c>
      <c r="H25" s="116">
        <f>+H26+H27</f>
        <v>0</v>
      </c>
      <c r="I25" s="117"/>
    </row>
    <row r="26" spans="1:9" ht="20.100000000000001" customHeight="1">
      <c r="A26" s="31"/>
      <c r="B26" s="296" t="s">
        <v>193</v>
      </c>
      <c r="C26" s="296"/>
      <c r="D26" s="119">
        <v>0</v>
      </c>
      <c r="E26" s="119">
        <v>0</v>
      </c>
      <c r="F26" s="119">
        <v>0</v>
      </c>
      <c r="G26" s="119">
        <v>0</v>
      </c>
      <c r="H26" s="119">
        <f>SUM(D26:G26)</f>
        <v>0</v>
      </c>
      <c r="I26" s="114"/>
    </row>
    <row r="27" spans="1:9" ht="20.100000000000001" customHeight="1">
      <c r="A27" s="31"/>
      <c r="B27" s="296" t="s">
        <v>178</v>
      </c>
      <c r="C27" s="296"/>
      <c r="D27" s="119">
        <v>0</v>
      </c>
      <c r="E27" s="119">
        <v>0</v>
      </c>
      <c r="F27" s="119">
        <v>0</v>
      </c>
      <c r="G27" s="119">
        <v>0</v>
      </c>
      <c r="H27" s="119">
        <f>SUM(D27:G27)</f>
        <v>0</v>
      </c>
      <c r="I27" s="114"/>
    </row>
    <row r="28" spans="1:9" ht="11.25" customHeight="1">
      <c r="A28" s="16"/>
      <c r="B28" s="29"/>
      <c r="C28" s="29"/>
      <c r="D28" s="119"/>
      <c r="E28" s="119"/>
      <c r="F28" s="119"/>
      <c r="G28" s="119"/>
      <c r="H28" s="119"/>
      <c r="I28" s="114"/>
    </row>
    <row r="29" spans="1:9" s="118" customFormat="1" ht="35.1" customHeight="1">
      <c r="A29" s="120"/>
      <c r="B29" s="333" t="s">
        <v>200</v>
      </c>
      <c r="C29" s="333"/>
      <c r="D29" s="116">
        <f>SUM(D13,D18)</f>
        <v>122724162</v>
      </c>
      <c r="E29" s="116">
        <f t="shared" ref="E29:H29" si="1">SUM(E13,E18)</f>
        <v>102684082.36999999</v>
      </c>
      <c r="F29" s="116">
        <f t="shared" si="1"/>
        <v>1560510.48</v>
      </c>
      <c r="G29" s="116">
        <f t="shared" si="1"/>
        <v>0</v>
      </c>
      <c r="H29" s="116">
        <f t="shared" si="1"/>
        <v>226968754.84999999</v>
      </c>
      <c r="I29" s="114"/>
    </row>
    <row r="30" spans="1:9" ht="11.25" customHeight="1">
      <c r="A30" s="16"/>
      <c r="B30" s="29"/>
      <c r="C30" s="29"/>
      <c r="D30" s="119"/>
      <c r="E30" s="119"/>
      <c r="F30" s="119"/>
      <c r="G30" s="119"/>
      <c r="H30" s="119"/>
      <c r="I30" s="114"/>
    </row>
    <row r="31" spans="1:9" s="118" customFormat="1" ht="35.1" customHeight="1">
      <c r="A31" s="115"/>
      <c r="B31" s="334" t="s">
        <v>201</v>
      </c>
      <c r="C31" s="334"/>
      <c r="D31" s="116">
        <f>SUM(D32:D34)</f>
        <v>0</v>
      </c>
      <c r="E31" s="116">
        <f t="shared" ref="E31:H31" si="2">SUM(E32:E34)</f>
        <v>0</v>
      </c>
      <c r="F31" s="116">
        <f t="shared" si="2"/>
        <v>0</v>
      </c>
      <c r="G31" s="116">
        <f t="shared" si="2"/>
        <v>0</v>
      </c>
      <c r="H31" s="116">
        <f t="shared" si="2"/>
        <v>0</v>
      </c>
      <c r="I31" s="114"/>
    </row>
    <row r="32" spans="1:9" ht="20.100000000000001" customHeight="1">
      <c r="A32" s="16"/>
      <c r="B32" s="296" t="s">
        <v>47</v>
      </c>
      <c r="C32" s="296"/>
      <c r="D32" s="119">
        <v>0</v>
      </c>
      <c r="E32" s="119">
        <v>0</v>
      </c>
      <c r="F32" s="119">
        <v>0</v>
      </c>
      <c r="G32" s="119">
        <v>0</v>
      </c>
      <c r="H32" s="119">
        <f>SUM(D32:G32)</f>
        <v>0</v>
      </c>
      <c r="I32" s="114"/>
    </row>
    <row r="33" spans="1:9" ht="20.100000000000001" customHeight="1">
      <c r="A33" s="16"/>
      <c r="B33" s="296" t="s">
        <v>48</v>
      </c>
      <c r="C33" s="296"/>
      <c r="D33" s="119">
        <v>0</v>
      </c>
      <c r="E33" s="119">
        <v>0</v>
      </c>
      <c r="F33" s="119">
        <v>0</v>
      </c>
      <c r="G33" s="119">
        <v>0</v>
      </c>
      <c r="H33" s="119">
        <f>SUM(D33:G33)</f>
        <v>0</v>
      </c>
      <c r="I33" s="114"/>
    </row>
    <row r="34" spans="1:9" ht="20.100000000000001" customHeight="1">
      <c r="A34" s="16"/>
      <c r="B34" s="296" t="s">
        <v>113</v>
      </c>
      <c r="C34" s="296"/>
      <c r="D34" s="119">
        <v>0</v>
      </c>
      <c r="E34" s="119">
        <v>0</v>
      </c>
      <c r="F34" s="119">
        <v>0</v>
      </c>
      <c r="G34" s="119">
        <v>0</v>
      </c>
      <c r="H34" s="119">
        <f>SUM(D34:G34)</f>
        <v>0</v>
      </c>
      <c r="I34" s="114"/>
    </row>
    <row r="35" spans="1:9" ht="11.25" customHeight="1">
      <c r="A35" s="16"/>
      <c r="B35" s="29"/>
      <c r="C35" s="29"/>
      <c r="D35" s="119"/>
      <c r="E35" s="119"/>
      <c r="F35" s="119"/>
      <c r="G35" s="119"/>
      <c r="H35" s="119"/>
      <c r="I35" s="114"/>
    </row>
    <row r="36" spans="1:9" s="118" customFormat="1" ht="35.1" customHeight="1">
      <c r="A36" s="115" t="s">
        <v>107</v>
      </c>
      <c r="B36" s="334" t="s">
        <v>202</v>
      </c>
      <c r="C36" s="334"/>
      <c r="D36" s="116">
        <f>SUM(D37:D41)</f>
        <v>0</v>
      </c>
      <c r="E36" s="397">
        <f t="shared" ref="E36:I36" si="3">SUM(E37:E41)</f>
        <v>2218155.54</v>
      </c>
      <c r="F36" s="397">
        <f t="shared" si="3"/>
        <v>-15025985.25</v>
      </c>
      <c r="G36" s="397">
        <f t="shared" si="3"/>
        <v>0</v>
      </c>
      <c r="H36" s="397">
        <f t="shared" si="3"/>
        <v>-12807829.709999999</v>
      </c>
      <c r="I36" s="114"/>
    </row>
    <row r="37" spans="1:9" ht="20.100000000000001" customHeight="1">
      <c r="A37" s="16"/>
      <c r="B37" s="296" t="s">
        <v>114</v>
      </c>
      <c r="C37" s="296"/>
      <c r="D37" s="119">
        <v>0</v>
      </c>
      <c r="E37" s="119">
        <v>0</v>
      </c>
      <c r="F37" s="396">
        <v>-13935270.73</v>
      </c>
      <c r="G37" s="396">
        <v>0</v>
      </c>
      <c r="H37" s="398">
        <f>SUM(D37:G37)</f>
        <v>-13935270.73</v>
      </c>
      <c r="I37" s="114"/>
    </row>
    <row r="38" spans="1:9" ht="20.100000000000001" customHeight="1">
      <c r="A38" s="16"/>
      <c r="B38" s="296" t="s">
        <v>52</v>
      </c>
      <c r="C38" s="296"/>
      <c r="D38" s="119">
        <v>0</v>
      </c>
      <c r="E38" s="119">
        <v>2218155.54</v>
      </c>
      <c r="F38" s="396">
        <v>-1560510.48</v>
      </c>
      <c r="G38" s="396">
        <v>0</v>
      </c>
      <c r="H38" s="122">
        <f t="shared" ref="H38:H41" si="4">SUM(D38:G38)</f>
        <v>657645.06000000006</v>
      </c>
      <c r="I38" s="114"/>
    </row>
    <row r="39" spans="1:9" ht="14.25">
      <c r="A39" s="16"/>
      <c r="B39" s="296" t="s">
        <v>115</v>
      </c>
      <c r="C39" s="296"/>
      <c r="D39" s="119">
        <v>0</v>
      </c>
      <c r="E39" s="119">
        <v>0</v>
      </c>
      <c r="F39" s="119">
        <v>0</v>
      </c>
      <c r="G39" s="119">
        <v>0</v>
      </c>
      <c r="H39" s="122">
        <f t="shared" si="4"/>
        <v>0</v>
      </c>
      <c r="I39" s="114"/>
    </row>
    <row r="40" spans="1:9" ht="20.100000000000001" customHeight="1">
      <c r="A40" s="16"/>
      <c r="B40" s="296" t="s">
        <v>54</v>
      </c>
      <c r="C40" s="296"/>
      <c r="D40" s="119">
        <v>0</v>
      </c>
      <c r="E40" s="119">
        <v>0</v>
      </c>
      <c r="F40" s="119">
        <v>0</v>
      </c>
      <c r="G40" s="119">
        <v>0</v>
      </c>
      <c r="H40" s="122">
        <f t="shared" si="4"/>
        <v>0</v>
      </c>
      <c r="I40" s="114"/>
    </row>
    <row r="41" spans="1:9" ht="20.100000000000001" customHeight="1">
      <c r="A41" s="16"/>
      <c r="B41" s="296" t="s">
        <v>55</v>
      </c>
      <c r="C41" s="296"/>
      <c r="D41" s="119">
        <v>0</v>
      </c>
      <c r="E41" s="119">
        <v>0</v>
      </c>
      <c r="F41" s="119">
        <v>469795.96</v>
      </c>
      <c r="G41" s="119">
        <v>0</v>
      </c>
      <c r="H41" s="122">
        <f t="shared" si="4"/>
        <v>469795.96</v>
      </c>
      <c r="I41" s="114"/>
    </row>
    <row r="42" spans="1:9" ht="11.25" customHeight="1">
      <c r="A42" s="16"/>
      <c r="B42" s="29"/>
      <c r="C42" s="29"/>
      <c r="D42" s="119"/>
      <c r="E42" s="122"/>
      <c r="F42" s="122"/>
      <c r="G42" s="122"/>
      <c r="H42" s="122"/>
      <c r="I42" s="114"/>
    </row>
    <row r="43" spans="1:9" s="118" customFormat="1" ht="35.1" customHeight="1">
      <c r="A43" s="120"/>
      <c r="B43" s="334" t="s">
        <v>203</v>
      </c>
      <c r="C43" s="334"/>
      <c r="D43" s="116">
        <v>0</v>
      </c>
      <c r="E43" s="121">
        <v>0</v>
      </c>
      <c r="F43" s="121">
        <v>0</v>
      </c>
      <c r="G43" s="121">
        <v>0</v>
      </c>
      <c r="H43" s="121">
        <v>0</v>
      </c>
      <c r="I43" s="114"/>
    </row>
    <row r="44" spans="1:9" ht="20.100000000000001" customHeight="1">
      <c r="A44" s="16"/>
      <c r="B44" s="296" t="s">
        <v>193</v>
      </c>
      <c r="C44" s="296"/>
      <c r="D44" s="119">
        <v>0</v>
      </c>
      <c r="E44" s="119">
        <v>0</v>
      </c>
      <c r="F44" s="119">
        <v>0</v>
      </c>
      <c r="G44" s="119">
        <v>0</v>
      </c>
      <c r="H44" s="122">
        <v>0</v>
      </c>
      <c r="I44" s="114"/>
    </row>
    <row r="45" spans="1:9" ht="20.100000000000001" customHeight="1">
      <c r="A45" s="16"/>
      <c r="B45" s="296" t="s">
        <v>178</v>
      </c>
      <c r="C45" s="296"/>
      <c r="D45" s="119">
        <v>0</v>
      </c>
      <c r="E45" s="119">
        <v>0</v>
      </c>
      <c r="F45" s="119">
        <v>0</v>
      </c>
      <c r="G45" s="119">
        <v>0</v>
      </c>
      <c r="H45" s="122">
        <v>0</v>
      </c>
      <c r="I45" s="114"/>
    </row>
    <row r="46" spans="1:9" ht="11.25" customHeight="1">
      <c r="A46" s="16"/>
      <c r="B46" s="29"/>
      <c r="C46" s="29"/>
      <c r="D46" s="119"/>
      <c r="E46" s="122"/>
      <c r="F46" s="122"/>
      <c r="G46" s="122"/>
      <c r="H46" s="122"/>
      <c r="I46" s="114"/>
    </row>
    <row r="47" spans="1:9" s="118" customFormat="1" ht="35.1" customHeight="1" thickBot="1">
      <c r="A47" s="123"/>
      <c r="B47" s="332" t="s">
        <v>204</v>
      </c>
      <c r="C47" s="332"/>
      <c r="D47" s="124">
        <f>SUM(D29,D36)</f>
        <v>122724162</v>
      </c>
      <c r="E47" s="399">
        <f t="shared" ref="E47:H47" si="5">SUM(E29,E36)</f>
        <v>104902237.91</v>
      </c>
      <c r="F47" s="399">
        <f t="shared" si="5"/>
        <v>-13465474.77</v>
      </c>
      <c r="G47" s="124">
        <f t="shared" si="5"/>
        <v>0</v>
      </c>
      <c r="H47" s="124">
        <f t="shared" si="5"/>
        <v>214160925.13999999</v>
      </c>
      <c r="I47" s="125"/>
    </row>
    <row r="48" spans="1:9" ht="6" customHeight="1">
      <c r="A48" s="1"/>
      <c r="B48" s="1"/>
      <c r="C48" s="1"/>
      <c r="D48" s="1"/>
      <c r="E48" s="1"/>
      <c r="F48" s="1"/>
      <c r="G48" s="1"/>
      <c r="H48" s="1"/>
      <c r="I48" s="111"/>
    </row>
    <row r="49" spans="1:9">
      <c r="A49" s="6" t="s">
        <v>215</v>
      </c>
      <c r="B49" s="2"/>
      <c r="C49" s="45"/>
      <c r="D49" s="45"/>
      <c r="E49" s="45"/>
      <c r="F49" s="45"/>
      <c r="G49" s="45"/>
      <c r="H49" s="45"/>
      <c r="I49" s="45"/>
    </row>
    <row r="50" spans="1:9">
      <c r="A50" s="6"/>
      <c r="B50" s="2"/>
      <c r="C50" s="45"/>
      <c r="D50" s="318"/>
      <c r="E50" s="318"/>
      <c r="F50" s="47"/>
      <c r="G50" s="48"/>
      <c r="H50" s="319"/>
      <c r="I50" s="319"/>
    </row>
    <row r="51" spans="1:9">
      <c r="A51" s="6"/>
      <c r="B51" s="2"/>
      <c r="C51" s="50"/>
      <c r="D51" s="293"/>
      <c r="E51" s="293"/>
      <c r="F51" s="47"/>
      <c r="G51" s="51"/>
      <c r="H51" s="293"/>
      <c r="I51" s="293"/>
    </row>
    <row r="52" spans="1:9">
      <c r="A52" s="6"/>
      <c r="B52" s="2"/>
      <c r="C52" s="53"/>
      <c r="D52" s="294"/>
      <c r="E52" s="294"/>
      <c r="F52" s="54"/>
      <c r="G52" s="51"/>
      <c r="H52" s="294"/>
      <c r="I52" s="294"/>
    </row>
    <row r="53" spans="1:9">
      <c r="A53" s="6"/>
      <c r="B53" s="2"/>
      <c r="C53" s="1"/>
      <c r="D53" s="2"/>
      <c r="E53" s="2"/>
      <c r="F53" s="2"/>
      <c r="G53" s="48"/>
      <c r="H53" s="2"/>
      <c r="I53" s="2"/>
    </row>
    <row r="54" spans="1:9">
      <c r="A54" s="6"/>
      <c r="B54" s="2"/>
      <c r="C54" s="1"/>
      <c r="D54" s="2"/>
      <c r="E54" s="2"/>
      <c r="F54" s="2"/>
      <c r="G54" s="48"/>
      <c r="H54" s="2"/>
      <c r="I54" s="2"/>
    </row>
    <row r="55" spans="1:9">
      <c r="A55" s="6"/>
      <c r="B55" s="2"/>
      <c r="C55" s="1"/>
      <c r="D55" s="2"/>
      <c r="E55" s="2"/>
      <c r="F55" s="2"/>
      <c r="G55" s="48"/>
      <c r="H55" s="2"/>
      <c r="I55" s="2"/>
    </row>
    <row r="56" spans="1:9">
      <c r="A56" s="6"/>
      <c r="B56" s="6"/>
      <c r="C56" s="6"/>
      <c r="D56" s="6"/>
      <c r="E56" s="6"/>
      <c r="F56" s="6"/>
      <c r="G56" s="78"/>
      <c r="H56" s="78"/>
      <c r="I56" s="6"/>
    </row>
    <row r="57" spans="1:9" s="2" customFormat="1" ht="15" customHeight="1"/>
    <row r="58" spans="1:9" s="2" customFormat="1" ht="33.75" customHeight="1"/>
  </sheetData>
  <sheetProtection formatCells="0" selectLockedCells="1"/>
  <mergeCells count="42">
    <mergeCell ref="D50:E50"/>
    <mergeCell ref="H50:I50"/>
    <mergeCell ref="D51:E51"/>
    <mergeCell ref="H51:I51"/>
    <mergeCell ref="D52:E52"/>
    <mergeCell ref="H52:I52"/>
    <mergeCell ref="A1:I1"/>
    <mergeCell ref="A7:I7"/>
    <mergeCell ref="A3:I3"/>
    <mergeCell ref="A4:I4"/>
    <mergeCell ref="A5:I5"/>
    <mergeCell ref="C6:I6"/>
    <mergeCell ref="A2:I2"/>
    <mergeCell ref="B44:C44"/>
    <mergeCell ref="B25:C25"/>
    <mergeCell ref="B10:C10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47:C47"/>
    <mergeCell ref="B26:C26"/>
    <mergeCell ref="B27:C27"/>
    <mergeCell ref="B29:C29"/>
    <mergeCell ref="B40:C40"/>
    <mergeCell ref="B43:C43"/>
    <mergeCell ref="B38:C38"/>
    <mergeCell ref="B39:C39"/>
    <mergeCell ref="B41:C41"/>
    <mergeCell ref="B45:C45"/>
    <mergeCell ref="B31:C31"/>
    <mergeCell ref="B32:C32"/>
    <mergeCell ref="B33:C33"/>
    <mergeCell ref="B34:C34"/>
    <mergeCell ref="B36:C36"/>
    <mergeCell ref="B37:C37"/>
  </mergeCells>
  <printOptions horizontalCentered="1"/>
  <pageMargins left="0.78740157480314965" right="0.19685039370078741" top="0.59055118110236227" bottom="0.19685039370078741" header="0" footer="0"/>
  <pageSetup scale="45" orientation="landscape" horizontalDpi="300" verticalDpi="300" r:id="rId1"/>
  <headerFooter>
    <oddFooter>&amp;CContable/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4"/>
  <sheetViews>
    <sheetView view="pageBreakPreview" topLeftCell="A18" zoomScale="70" zoomScaleNormal="70" zoomScaleSheetLayoutView="70" zoomScalePageLayoutView="80" workbookViewId="0">
      <selection activeCell="E30" sqref="E30"/>
    </sheetView>
  </sheetViews>
  <sheetFormatPr baseColWidth="10" defaultColWidth="11.42578125" defaultRowHeight="12"/>
  <cols>
    <col min="1" max="1" width="4.5703125" style="6" customWidth="1"/>
    <col min="2" max="2" width="24.7109375" style="6" customWidth="1"/>
    <col min="3" max="3" width="40" style="6" customWidth="1"/>
    <col min="4" max="4" width="22.7109375" style="6" customWidth="1"/>
    <col min="5" max="5" width="18.7109375" style="6" customWidth="1"/>
    <col min="6" max="6" width="4.7109375" style="6" customWidth="1"/>
    <col min="7" max="7" width="24.7109375" style="6" customWidth="1"/>
    <col min="8" max="8" width="29.7109375" style="158" customWidth="1"/>
    <col min="9" max="9" width="22.7109375" style="6" customWidth="1"/>
    <col min="10" max="10" width="18.7109375" style="6" customWidth="1"/>
    <col min="11" max="11" width="4.7109375" style="6" customWidth="1"/>
    <col min="12" max="16384" width="11.42578125" style="6"/>
  </cols>
  <sheetData>
    <row r="2" spans="1:11" ht="20.100000000000001" customHeight="1">
      <c r="A2" s="299" t="s">
        <v>205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20.100000000000001" customHeight="1">
      <c r="A3" s="300" t="s">
        <v>206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20.100000000000001" customHeight="1">
      <c r="A4" s="300" t="s">
        <v>184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1" ht="20.100000000000001" customHeight="1">
      <c r="A5" s="300" t="s">
        <v>209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ht="20.100000000000001" customHeight="1">
      <c r="A6" s="300" t="s">
        <v>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</row>
    <row r="7" spans="1:11" s="2" customFormat="1" ht="3" customHeight="1">
      <c r="A7" s="59"/>
      <c r="B7" s="60"/>
      <c r="C7" s="60"/>
      <c r="D7" s="60"/>
      <c r="E7" s="60"/>
      <c r="F7" s="61"/>
      <c r="H7" s="128"/>
    </row>
    <row r="8" spans="1:11" s="2" customFormat="1" ht="3" customHeight="1" thickBot="1">
      <c r="A8" s="63"/>
      <c r="B8" s="63"/>
      <c r="C8" s="63"/>
      <c r="D8" s="64"/>
      <c r="E8" s="64"/>
      <c r="F8" s="65"/>
      <c r="H8" s="128"/>
    </row>
    <row r="9" spans="1:11" s="2" customFormat="1" ht="60" customHeight="1" thickBot="1">
      <c r="A9" s="129"/>
      <c r="B9" s="340" t="s">
        <v>60</v>
      </c>
      <c r="C9" s="341"/>
      <c r="D9" s="130" t="s">
        <v>105</v>
      </c>
      <c r="E9" s="131" t="s">
        <v>106</v>
      </c>
      <c r="F9" s="132"/>
      <c r="G9" s="342" t="s">
        <v>60</v>
      </c>
      <c r="H9" s="341"/>
      <c r="I9" s="130" t="s">
        <v>105</v>
      </c>
      <c r="J9" s="131" t="s">
        <v>106</v>
      </c>
      <c r="K9" s="132"/>
    </row>
    <row r="10" spans="1:11" ht="3" customHeight="1">
      <c r="A10" s="133"/>
      <c r="B10" s="134"/>
      <c r="C10" s="134"/>
      <c r="D10" s="135"/>
      <c r="E10" s="135"/>
      <c r="F10" s="136"/>
      <c r="G10" s="137"/>
      <c r="H10" s="138"/>
      <c r="I10" s="137"/>
      <c r="J10" s="137"/>
      <c r="K10" s="13"/>
    </row>
    <row r="11" spans="1:11" s="2" customFormat="1" ht="3" customHeight="1">
      <c r="A11" s="16"/>
      <c r="B11" s="139"/>
      <c r="C11" s="139"/>
      <c r="D11" s="140"/>
      <c r="E11" s="140"/>
      <c r="F11" s="1"/>
      <c r="H11" s="128"/>
      <c r="K11" s="15"/>
    </row>
    <row r="12" spans="1:11" ht="15">
      <c r="A12" s="81"/>
      <c r="B12" s="301" t="s">
        <v>3</v>
      </c>
      <c r="C12" s="301"/>
      <c r="D12" s="141">
        <f>D14+D24</f>
        <v>20601406.870000001</v>
      </c>
      <c r="E12" s="141">
        <f>E14+E24</f>
        <v>880614.51</v>
      </c>
      <c r="F12" s="76"/>
      <c r="G12" s="301" t="s">
        <v>4</v>
      </c>
      <c r="H12" s="301"/>
      <c r="I12" s="141">
        <f>I14+I25</f>
        <v>0</v>
      </c>
      <c r="J12" s="141">
        <f>J14+J25</f>
        <v>6912961.8499999996</v>
      </c>
      <c r="K12" s="15"/>
    </row>
    <row r="13" spans="1:11" ht="15">
      <c r="A13" s="79"/>
      <c r="B13" s="22"/>
      <c r="C13" s="20"/>
      <c r="D13" s="142"/>
      <c r="E13" s="142"/>
      <c r="F13" s="76"/>
      <c r="G13" s="22"/>
      <c r="H13" s="22"/>
      <c r="I13" s="142"/>
      <c r="J13" s="142"/>
      <c r="K13" s="15"/>
    </row>
    <row r="14" spans="1:11" ht="15">
      <c r="A14" s="79"/>
      <c r="B14" s="301" t="s">
        <v>5</v>
      </c>
      <c r="C14" s="301"/>
      <c r="D14" s="141">
        <f>SUM(D16:D22)</f>
        <v>5524606.6100000003</v>
      </c>
      <c r="E14" s="141">
        <f>SUM(E16:E22)</f>
        <v>142779.12</v>
      </c>
      <c r="F14" s="76"/>
      <c r="G14" s="301" t="s">
        <v>6</v>
      </c>
      <c r="H14" s="301"/>
      <c r="I14" s="141">
        <f>SUM(I16:I23)</f>
        <v>0</v>
      </c>
      <c r="J14" s="141">
        <f>SUM(J16:J23)</f>
        <v>6912961.8499999996</v>
      </c>
      <c r="K14" s="15"/>
    </row>
    <row r="15" spans="1:11" ht="15">
      <c r="A15" s="79"/>
      <c r="B15" s="22"/>
      <c r="C15" s="20"/>
      <c r="D15" s="142"/>
      <c r="E15" s="142"/>
      <c r="F15" s="76"/>
      <c r="G15" s="22"/>
      <c r="H15" s="22"/>
      <c r="I15" s="142"/>
      <c r="J15" s="142"/>
      <c r="K15" s="15"/>
    </row>
    <row r="16" spans="1:11" ht="15" customHeight="1">
      <c r="A16" s="81"/>
      <c r="B16" s="296" t="s">
        <v>7</v>
      </c>
      <c r="C16" s="296"/>
      <c r="D16" s="143">
        <v>5509283.1500000004</v>
      </c>
      <c r="E16" s="143">
        <v>0</v>
      </c>
      <c r="F16" s="18"/>
      <c r="G16" s="296" t="s">
        <v>8</v>
      </c>
      <c r="H16" s="296"/>
      <c r="I16" s="143">
        <v>0</v>
      </c>
      <c r="J16" s="143">
        <v>4188695.18</v>
      </c>
      <c r="K16" s="15"/>
    </row>
    <row r="17" spans="1:11" ht="15" customHeight="1">
      <c r="A17" s="81"/>
      <c r="B17" s="296" t="s">
        <v>9</v>
      </c>
      <c r="C17" s="296"/>
      <c r="D17" s="143">
        <v>0</v>
      </c>
      <c r="E17" s="143">
        <v>142779.12</v>
      </c>
      <c r="F17" s="18"/>
      <c r="G17" s="296" t="s">
        <v>10</v>
      </c>
      <c r="H17" s="296"/>
      <c r="I17" s="143">
        <v>0</v>
      </c>
      <c r="J17" s="143">
        <v>0</v>
      </c>
      <c r="K17" s="15"/>
    </row>
    <row r="18" spans="1:11" ht="15" customHeight="1">
      <c r="A18" s="81"/>
      <c r="B18" s="296" t="s">
        <v>11</v>
      </c>
      <c r="C18" s="296"/>
      <c r="D18" s="143">
        <v>15323.46</v>
      </c>
      <c r="E18" s="143">
        <v>0</v>
      </c>
      <c r="F18" s="18"/>
      <c r="G18" s="296" t="s">
        <v>12</v>
      </c>
      <c r="H18" s="296"/>
      <c r="I18" s="143">
        <v>0</v>
      </c>
      <c r="J18" s="143">
        <v>0</v>
      </c>
      <c r="K18" s="15"/>
    </row>
    <row r="19" spans="1:11" ht="15" customHeight="1">
      <c r="A19" s="81"/>
      <c r="B19" s="296" t="s">
        <v>13</v>
      </c>
      <c r="C19" s="296"/>
      <c r="D19" s="143">
        <v>0</v>
      </c>
      <c r="E19" s="143">
        <v>0</v>
      </c>
      <c r="F19" s="18"/>
      <c r="G19" s="296" t="s">
        <v>14</v>
      </c>
      <c r="H19" s="296"/>
      <c r="I19" s="143">
        <v>0</v>
      </c>
      <c r="J19" s="143">
        <v>0</v>
      </c>
      <c r="K19" s="15"/>
    </row>
    <row r="20" spans="1:11" ht="15" customHeight="1">
      <c r="A20" s="81"/>
      <c r="B20" s="296" t="s">
        <v>15</v>
      </c>
      <c r="C20" s="296"/>
      <c r="D20" s="143">
        <v>0</v>
      </c>
      <c r="E20" s="143">
        <v>0</v>
      </c>
      <c r="F20" s="18"/>
      <c r="G20" s="296" t="s">
        <v>16</v>
      </c>
      <c r="H20" s="296"/>
      <c r="I20" s="143">
        <v>0</v>
      </c>
      <c r="J20" s="143">
        <v>0</v>
      </c>
      <c r="K20" s="15"/>
    </row>
    <row r="21" spans="1:11" ht="27.95" customHeight="1">
      <c r="A21" s="81"/>
      <c r="B21" s="296" t="s">
        <v>17</v>
      </c>
      <c r="C21" s="296"/>
      <c r="D21" s="143">
        <v>0</v>
      </c>
      <c r="E21" s="143">
        <v>0</v>
      </c>
      <c r="F21" s="18"/>
      <c r="G21" s="296" t="s">
        <v>18</v>
      </c>
      <c r="H21" s="296"/>
      <c r="I21" s="143">
        <v>0</v>
      </c>
      <c r="J21" s="143">
        <v>0</v>
      </c>
      <c r="K21" s="15"/>
    </row>
    <row r="22" spans="1:11" ht="14.25">
      <c r="A22" s="81"/>
      <c r="B22" s="296" t="s">
        <v>19</v>
      </c>
      <c r="C22" s="296"/>
      <c r="D22" s="143">
        <v>0</v>
      </c>
      <c r="E22" s="143">
        <v>0</v>
      </c>
      <c r="F22" s="18"/>
      <c r="G22" s="296" t="s">
        <v>20</v>
      </c>
      <c r="H22" s="296"/>
      <c r="I22" s="143">
        <v>0</v>
      </c>
      <c r="J22" s="143">
        <v>2713521.67</v>
      </c>
      <c r="K22" s="15"/>
    </row>
    <row r="23" spans="1:11" ht="15" customHeight="1">
      <c r="A23" s="79"/>
      <c r="B23" s="22"/>
      <c r="C23" s="20"/>
      <c r="D23" s="142"/>
      <c r="E23" s="142"/>
      <c r="F23" s="18"/>
      <c r="G23" s="296" t="s">
        <v>21</v>
      </c>
      <c r="H23" s="296"/>
      <c r="I23" s="143">
        <v>0</v>
      </c>
      <c r="J23" s="143">
        <v>10745</v>
      </c>
      <c r="K23" s="15"/>
    </row>
    <row r="24" spans="1:11" ht="15">
      <c r="A24" s="79"/>
      <c r="B24" s="301" t="s">
        <v>24</v>
      </c>
      <c r="C24" s="301"/>
      <c r="D24" s="141">
        <f>SUM(D26:D34)</f>
        <v>15076800.26</v>
      </c>
      <c r="E24" s="141">
        <f>SUM(E26:E34)</f>
        <v>737835.39</v>
      </c>
      <c r="F24" s="18"/>
      <c r="G24" s="22"/>
      <c r="H24" s="22"/>
      <c r="I24" s="142"/>
      <c r="J24" s="142"/>
      <c r="K24" s="15"/>
    </row>
    <row r="25" spans="1:11" ht="15">
      <c r="A25" s="79"/>
      <c r="B25" s="22"/>
      <c r="C25" s="20"/>
      <c r="D25" s="142"/>
      <c r="E25" s="142"/>
      <c r="F25" s="18"/>
      <c r="G25" s="295" t="s">
        <v>25</v>
      </c>
      <c r="H25" s="295"/>
      <c r="I25" s="141">
        <f>SUM(I27:I32)</f>
        <v>0</v>
      </c>
      <c r="J25" s="141">
        <f>SUM(J27:J32)</f>
        <v>0</v>
      </c>
      <c r="K25" s="15"/>
    </row>
    <row r="26" spans="1:11" ht="15">
      <c r="A26" s="81"/>
      <c r="B26" s="296" t="s">
        <v>26</v>
      </c>
      <c r="C26" s="296"/>
      <c r="D26" s="143">
        <v>0</v>
      </c>
      <c r="E26" s="143">
        <v>0</v>
      </c>
      <c r="F26" s="18"/>
      <c r="G26" s="22"/>
      <c r="H26" s="22"/>
      <c r="I26" s="142"/>
      <c r="J26" s="142"/>
      <c r="K26" s="15"/>
    </row>
    <row r="27" spans="1:11" ht="15" customHeight="1">
      <c r="A27" s="81"/>
      <c r="B27" s="296" t="s">
        <v>28</v>
      </c>
      <c r="C27" s="296"/>
      <c r="D27" s="143">
        <v>73524</v>
      </c>
      <c r="E27" s="143">
        <v>0</v>
      </c>
      <c r="F27" s="18"/>
      <c r="G27" s="296" t="s">
        <v>27</v>
      </c>
      <c r="H27" s="296"/>
      <c r="I27" s="143">
        <v>0</v>
      </c>
      <c r="J27" s="143">
        <v>0</v>
      </c>
      <c r="K27" s="15"/>
    </row>
    <row r="28" spans="1:11" ht="15" customHeight="1">
      <c r="A28" s="81"/>
      <c r="B28" s="296" t="s">
        <v>30</v>
      </c>
      <c r="C28" s="296"/>
      <c r="D28" s="143">
        <v>0</v>
      </c>
      <c r="E28" s="143">
        <v>0</v>
      </c>
      <c r="F28" s="18"/>
      <c r="G28" s="296" t="s">
        <v>29</v>
      </c>
      <c r="H28" s="296"/>
      <c r="I28" s="143">
        <v>0</v>
      </c>
      <c r="J28" s="143">
        <v>0</v>
      </c>
      <c r="K28" s="15"/>
    </row>
    <row r="29" spans="1:11" ht="15" customHeight="1">
      <c r="A29" s="81"/>
      <c r="B29" s="296" t="s">
        <v>32</v>
      </c>
      <c r="C29" s="296"/>
      <c r="D29" s="143">
        <v>0</v>
      </c>
      <c r="E29" s="143">
        <v>737835.39</v>
      </c>
      <c r="F29" s="143"/>
      <c r="G29" s="296" t="s">
        <v>31</v>
      </c>
      <c r="H29" s="296"/>
      <c r="I29" s="143">
        <v>0</v>
      </c>
      <c r="J29" s="143">
        <v>0</v>
      </c>
      <c r="K29" s="15"/>
    </row>
    <row r="30" spans="1:11" ht="15" customHeight="1">
      <c r="A30" s="81"/>
      <c r="B30" s="296" t="s">
        <v>34</v>
      </c>
      <c r="C30" s="296"/>
      <c r="D30" s="143">
        <v>0</v>
      </c>
      <c r="E30" s="143">
        <v>0</v>
      </c>
      <c r="F30" s="18"/>
      <c r="G30" s="296" t="s">
        <v>33</v>
      </c>
      <c r="H30" s="296"/>
      <c r="I30" s="143">
        <v>0</v>
      </c>
      <c r="J30" s="143">
        <v>0</v>
      </c>
      <c r="K30" s="15"/>
    </row>
    <row r="31" spans="1:11" ht="27.95" customHeight="1">
      <c r="A31" s="81"/>
      <c r="B31" s="324" t="s">
        <v>36</v>
      </c>
      <c r="C31" s="324"/>
      <c r="D31" s="143">
        <v>15003276.26</v>
      </c>
      <c r="E31" s="143">
        <v>0</v>
      </c>
      <c r="F31" s="18"/>
      <c r="G31" s="296" t="s">
        <v>35</v>
      </c>
      <c r="H31" s="296"/>
      <c r="I31" s="143">
        <v>0</v>
      </c>
      <c r="J31" s="143">
        <v>0</v>
      </c>
      <c r="K31" s="15"/>
    </row>
    <row r="32" spans="1:11" ht="14.25">
      <c r="A32" s="81"/>
      <c r="B32" s="296" t="s">
        <v>38</v>
      </c>
      <c r="C32" s="296"/>
      <c r="D32" s="143">
        <v>0</v>
      </c>
      <c r="E32" s="143">
        <v>0</v>
      </c>
      <c r="F32" s="18"/>
      <c r="G32" s="296" t="s">
        <v>37</v>
      </c>
      <c r="H32" s="296"/>
      <c r="I32" s="143">
        <v>0</v>
      </c>
      <c r="J32" s="143">
        <v>0</v>
      </c>
      <c r="K32" s="15"/>
    </row>
    <row r="33" spans="1:11" ht="25.5" customHeight="1">
      <c r="A33" s="81"/>
      <c r="B33" s="324" t="s">
        <v>39</v>
      </c>
      <c r="C33" s="324"/>
      <c r="D33" s="143">
        <v>0</v>
      </c>
      <c r="E33" s="143">
        <v>0</v>
      </c>
      <c r="F33" s="18"/>
      <c r="G33" s="22"/>
      <c r="H33" s="22"/>
      <c r="I33" s="144"/>
      <c r="J33" s="144"/>
      <c r="K33" s="15"/>
    </row>
    <row r="34" spans="1:11" ht="15" customHeight="1">
      <c r="A34" s="81"/>
      <c r="B34" s="296" t="s">
        <v>41</v>
      </c>
      <c r="C34" s="296"/>
      <c r="D34" s="143">
        <v>0</v>
      </c>
      <c r="E34" s="143">
        <v>0</v>
      </c>
      <c r="F34" s="18"/>
      <c r="G34" s="301" t="s">
        <v>44</v>
      </c>
      <c r="H34" s="301"/>
      <c r="I34" s="141">
        <f>I36+I42+I50</f>
        <v>1127441.02</v>
      </c>
      <c r="J34" s="141">
        <f>J36+J42+J50</f>
        <v>13935270.73</v>
      </c>
      <c r="K34" s="15"/>
    </row>
    <row r="35" spans="1:11" ht="15">
      <c r="A35" s="79"/>
      <c r="B35" s="22"/>
      <c r="C35" s="20"/>
      <c r="D35" s="144"/>
      <c r="E35" s="144"/>
      <c r="F35" s="18"/>
      <c r="G35" s="22"/>
      <c r="H35" s="22"/>
      <c r="I35" s="142"/>
      <c r="J35" s="142"/>
      <c r="K35" s="15"/>
    </row>
    <row r="36" spans="1:11" ht="15" customHeight="1">
      <c r="A36" s="81"/>
      <c r="B36" s="145"/>
      <c r="C36" s="145"/>
      <c r="D36" s="146"/>
      <c r="E36" s="146"/>
      <c r="F36" s="18"/>
      <c r="G36" s="301" t="s">
        <v>46</v>
      </c>
      <c r="H36" s="301"/>
      <c r="I36" s="141">
        <f>SUM(I38:I40)</f>
        <v>0</v>
      </c>
      <c r="J36" s="141">
        <f>SUM(J38:J40)</f>
        <v>0</v>
      </c>
      <c r="K36" s="15"/>
    </row>
    <row r="37" spans="1:11" ht="15">
      <c r="A37" s="79"/>
      <c r="B37" s="145"/>
      <c r="C37" s="145"/>
      <c r="D37" s="146"/>
      <c r="E37" s="146"/>
      <c r="F37" s="18"/>
      <c r="G37" s="22"/>
      <c r="H37" s="22"/>
      <c r="I37" s="142"/>
      <c r="J37" s="142"/>
      <c r="K37" s="15"/>
    </row>
    <row r="38" spans="1:11" ht="14.25">
      <c r="A38" s="81"/>
      <c r="B38" s="145"/>
      <c r="C38" s="145"/>
      <c r="D38" s="146"/>
      <c r="E38" s="146"/>
      <c r="F38" s="18"/>
      <c r="G38" s="296" t="s">
        <v>47</v>
      </c>
      <c r="H38" s="296"/>
      <c r="I38" s="143">
        <v>0</v>
      </c>
      <c r="J38" s="143">
        <v>0</v>
      </c>
      <c r="K38" s="15"/>
    </row>
    <row r="39" spans="1:11" ht="14.25">
      <c r="A39" s="79"/>
      <c r="B39" s="145"/>
      <c r="C39" s="145"/>
      <c r="D39" s="146"/>
      <c r="E39" s="146"/>
      <c r="F39" s="18"/>
      <c r="G39" s="296" t="s">
        <v>48</v>
      </c>
      <c r="H39" s="296"/>
      <c r="I39" s="143">
        <v>0</v>
      </c>
      <c r="J39" s="143">
        <v>0</v>
      </c>
      <c r="K39" s="15"/>
    </row>
    <row r="40" spans="1:11" ht="15" customHeight="1">
      <c r="A40" s="81"/>
      <c r="B40" s="145"/>
      <c r="C40" s="145"/>
      <c r="D40" s="146"/>
      <c r="E40" s="146"/>
      <c r="F40" s="18"/>
      <c r="G40" s="296" t="s">
        <v>49</v>
      </c>
      <c r="H40" s="296"/>
      <c r="I40" s="143">
        <v>0</v>
      </c>
      <c r="J40" s="143">
        <v>0</v>
      </c>
      <c r="K40" s="15"/>
    </row>
    <row r="41" spans="1:11" ht="15">
      <c r="A41" s="81"/>
      <c r="B41" s="145"/>
      <c r="C41" s="145"/>
      <c r="D41" s="146"/>
      <c r="E41" s="146"/>
      <c r="F41" s="18"/>
      <c r="G41" s="22"/>
      <c r="H41" s="22"/>
      <c r="I41" s="142"/>
      <c r="J41" s="142" t="s">
        <v>107</v>
      </c>
      <c r="K41" s="15"/>
    </row>
    <row r="42" spans="1:11" ht="15" customHeight="1">
      <c r="A42" s="81"/>
      <c r="B42" s="145"/>
      <c r="C42" s="145"/>
      <c r="D42" s="146"/>
      <c r="E42" s="146"/>
      <c r="F42" s="18"/>
      <c r="G42" s="301" t="s">
        <v>50</v>
      </c>
      <c r="H42" s="301"/>
      <c r="I42" s="141">
        <f>SUM(I44:I48)</f>
        <v>1127441.02</v>
      </c>
      <c r="J42" s="141">
        <f>SUM(J44:J48)</f>
        <v>13935270.73</v>
      </c>
      <c r="K42" s="15"/>
    </row>
    <row r="43" spans="1:11" ht="15">
      <c r="A43" s="81"/>
      <c r="B43" s="145"/>
      <c r="C43" s="145"/>
      <c r="D43" s="146"/>
      <c r="E43" s="146"/>
      <c r="F43" s="18"/>
      <c r="G43" s="22"/>
      <c r="H43" s="22"/>
      <c r="I43" s="142"/>
      <c r="J43" s="142"/>
      <c r="K43" s="15"/>
    </row>
    <row r="44" spans="1:11" ht="15" customHeight="1">
      <c r="A44" s="81"/>
      <c r="B44" s="145"/>
      <c r="C44" s="145"/>
      <c r="D44" s="146"/>
      <c r="E44" s="146"/>
      <c r="F44" s="18"/>
      <c r="G44" s="296" t="s">
        <v>51</v>
      </c>
      <c r="H44" s="296"/>
      <c r="I44" s="143">
        <v>0</v>
      </c>
      <c r="J44" s="143">
        <v>13935270.73</v>
      </c>
      <c r="K44" s="15"/>
    </row>
    <row r="45" spans="1:11" ht="15" customHeight="1">
      <c r="A45" s="81"/>
      <c r="B45" s="145"/>
      <c r="C45" s="145"/>
      <c r="D45" s="146"/>
      <c r="E45" s="146"/>
      <c r="F45" s="18"/>
      <c r="G45" s="296" t="s">
        <v>52</v>
      </c>
      <c r="H45" s="296"/>
      <c r="I45" s="143">
        <v>657645.06000000006</v>
      </c>
      <c r="J45" s="143">
        <v>0</v>
      </c>
      <c r="K45" s="15"/>
    </row>
    <row r="46" spans="1:11" ht="14.25">
      <c r="A46" s="81"/>
      <c r="B46" s="145"/>
      <c r="C46" s="145"/>
      <c r="D46" s="146"/>
      <c r="E46" s="146"/>
      <c r="F46" s="18"/>
      <c r="G46" s="296" t="s">
        <v>53</v>
      </c>
      <c r="H46" s="296"/>
      <c r="I46" s="143">
        <v>0</v>
      </c>
      <c r="J46" s="143">
        <v>0</v>
      </c>
      <c r="K46" s="15"/>
    </row>
    <row r="47" spans="1:11" ht="14.25">
      <c r="A47" s="81"/>
      <c r="B47" s="145"/>
      <c r="C47" s="145"/>
      <c r="D47" s="146"/>
      <c r="E47" s="146"/>
      <c r="F47" s="18"/>
      <c r="G47" s="296" t="s">
        <v>54</v>
      </c>
      <c r="H47" s="296"/>
      <c r="I47" s="143">
        <v>0</v>
      </c>
      <c r="J47" s="143">
        <v>0</v>
      </c>
      <c r="K47" s="15"/>
    </row>
    <row r="48" spans="1:11" ht="15" customHeight="1">
      <c r="A48" s="79"/>
      <c r="B48" s="145"/>
      <c r="C48" s="145"/>
      <c r="D48" s="146"/>
      <c r="E48" s="146"/>
      <c r="F48" s="18"/>
      <c r="G48" s="296" t="s">
        <v>55</v>
      </c>
      <c r="H48" s="296"/>
      <c r="I48" s="143">
        <v>469795.96</v>
      </c>
      <c r="J48" s="143">
        <v>0</v>
      </c>
      <c r="K48" s="15"/>
    </row>
    <row r="49" spans="1:11" ht="14.25">
      <c r="A49" s="81"/>
      <c r="B49" s="145"/>
      <c r="C49" s="145"/>
      <c r="D49" s="143"/>
      <c r="E49" s="143"/>
      <c r="F49" s="18"/>
      <c r="G49" s="296"/>
      <c r="H49" s="296"/>
      <c r="I49" s="143"/>
      <c r="J49" s="143"/>
      <c r="K49" s="15"/>
    </row>
    <row r="50" spans="1:11" ht="30" customHeight="1">
      <c r="A50" s="79"/>
      <c r="B50" s="145"/>
      <c r="C50" s="145"/>
      <c r="D50" s="143"/>
      <c r="E50" s="143"/>
      <c r="F50" s="18"/>
      <c r="G50" s="296" t="s">
        <v>108</v>
      </c>
      <c r="H50" s="296"/>
      <c r="I50" s="143">
        <v>0</v>
      </c>
      <c r="J50" s="143">
        <v>0</v>
      </c>
      <c r="K50" s="15"/>
    </row>
    <row r="51" spans="1:11" ht="15">
      <c r="A51" s="81"/>
      <c r="B51" s="145"/>
      <c r="C51" s="145"/>
      <c r="D51" s="146"/>
      <c r="E51" s="146"/>
      <c r="F51" s="18"/>
      <c r="G51" s="22"/>
      <c r="H51" s="22"/>
      <c r="I51" s="143"/>
      <c r="J51" s="143"/>
      <c r="K51" s="15"/>
    </row>
    <row r="52" spans="1:11" ht="14.25">
      <c r="A52" s="81"/>
      <c r="B52" s="145"/>
      <c r="C52" s="145"/>
      <c r="D52" s="146"/>
      <c r="E52" s="146"/>
      <c r="F52" s="18"/>
      <c r="G52" s="296" t="s">
        <v>56</v>
      </c>
      <c r="H52" s="296"/>
      <c r="I52" s="143">
        <v>0</v>
      </c>
      <c r="J52" s="143">
        <v>0</v>
      </c>
      <c r="K52" s="15"/>
    </row>
    <row r="53" spans="1:11" ht="19.5" customHeight="1" thickBot="1">
      <c r="A53" s="147"/>
      <c r="B53" s="148"/>
      <c r="C53" s="148"/>
      <c r="D53" s="149"/>
      <c r="E53" s="149"/>
      <c r="F53" s="150"/>
      <c r="G53" s="339" t="s">
        <v>57</v>
      </c>
      <c r="H53" s="339"/>
      <c r="I53" s="151">
        <v>0</v>
      </c>
      <c r="J53" s="151">
        <v>0</v>
      </c>
      <c r="K53" s="98"/>
    </row>
    <row r="54" spans="1:11" ht="6" customHeight="1">
      <c r="A54" s="2"/>
      <c r="B54" s="2"/>
      <c r="C54" s="45"/>
      <c r="D54" s="46"/>
      <c r="E54" s="47"/>
      <c r="F54" s="47"/>
      <c r="G54" s="2"/>
      <c r="H54" s="152"/>
      <c r="I54" s="46"/>
      <c r="J54" s="47"/>
      <c r="K54" s="47"/>
    </row>
    <row r="55" spans="1:11">
      <c r="A55" s="6" t="s">
        <v>216</v>
      </c>
      <c r="B55" s="2"/>
      <c r="C55" s="45"/>
      <c r="D55" s="45"/>
      <c r="E55" s="45"/>
      <c r="F55" s="45"/>
      <c r="G55" s="45"/>
      <c r="H55" s="45"/>
      <c r="I55" s="45"/>
      <c r="J55" s="45"/>
      <c r="K55" s="45"/>
    </row>
    <row r="56" spans="1:11">
      <c r="B56" s="2"/>
      <c r="C56" s="45"/>
      <c r="D56" s="318"/>
      <c r="E56" s="318"/>
      <c r="F56" s="47"/>
      <c r="G56" s="48"/>
      <c r="H56" s="319"/>
      <c r="I56" s="319"/>
      <c r="J56" s="47"/>
      <c r="K56" s="47"/>
    </row>
    <row r="57" spans="1:11">
      <c r="B57" s="2"/>
      <c r="C57" s="50"/>
      <c r="D57" s="293"/>
      <c r="E57" s="293"/>
      <c r="F57" s="47"/>
      <c r="G57" s="51"/>
      <c r="H57" s="293"/>
      <c r="I57" s="293"/>
      <c r="J57" s="52"/>
      <c r="K57" s="47"/>
    </row>
    <row r="58" spans="1:11">
      <c r="B58" s="2"/>
      <c r="C58" s="53"/>
      <c r="D58" s="294"/>
      <c r="E58" s="294"/>
      <c r="F58" s="54"/>
      <c r="G58" s="51"/>
      <c r="H58" s="294"/>
      <c r="I58" s="294"/>
      <c r="J58" s="52"/>
      <c r="K58" s="47"/>
    </row>
    <row r="59" spans="1:11">
      <c r="B59" s="2"/>
      <c r="C59" s="1"/>
      <c r="D59" s="2"/>
      <c r="E59" s="2"/>
      <c r="F59" s="2"/>
      <c r="G59" s="48"/>
      <c r="H59" s="2"/>
      <c r="I59" s="2"/>
      <c r="J59" s="2"/>
      <c r="K59" s="2"/>
    </row>
    <row r="60" spans="1:11">
      <c r="B60" s="2"/>
      <c r="C60" s="1"/>
      <c r="D60" s="2"/>
      <c r="E60" s="2"/>
      <c r="F60" s="2"/>
      <c r="G60" s="48"/>
      <c r="H60" s="2"/>
      <c r="I60" s="2"/>
      <c r="J60" s="2"/>
      <c r="K60" s="2"/>
    </row>
    <row r="61" spans="1:11">
      <c r="B61" s="2"/>
      <c r="C61" s="1"/>
      <c r="D61" s="2"/>
      <c r="E61" s="2"/>
      <c r="F61" s="2"/>
      <c r="G61" s="48"/>
      <c r="H61" s="2"/>
      <c r="I61" s="2"/>
      <c r="J61" s="2"/>
      <c r="K61" s="2"/>
    </row>
    <row r="62" spans="1:11">
      <c r="G62" s="78"/>
      <c r="H62" s="78"/>
    </row>
    <row r="63" spans="1:11" s="2" customFormat="1" ht="15" customHeight="1">
      <c r="K63" s="6"/>
    </row>
    <row r="64" spans="1:11" s="2" customFormat="1" ht="33.75" customHeight="1">
      <c r="K64" s="6"/>
    </row>
    <row r="65" spans="1:11">
      <c r="H65" s="6"/>
      <c r="K65" s="47"/>
    </row>
    <row r="66" spans="1:11" ht="6" customHeight="1">
      <c r="H66" s="6"/>
      <c r="K66" s="47"/>
    </row>
    <row r="67" spans="1:11">
      <c r="H67" s="6"/>
      <c r="K67" s="47"/>
    </row>
    <row r="68" spans="1:11">
      <c r="H68" s="6"/>
      <c r="K68" s="47"/>
    </row>
    <row r="69" spans="1:11">
      <c r="H69" s="6"/>
      <c r="K69" s="47"/>
    </row>
    <row r="70" spans="1:11">
      <c r="H70" s="6"/>
      <c r="K70" s="47"/>
    </row>
    <row r="71" spans="1:11">
      <c r="H71" s="6"/>
      <c r="K71" s="47"/>
    </row>
    <row r="72" spans="1:11">
      <c r="H72" s="6"/>
      <c r="K72" s="47"/>
    </row>
    <row r="73" spans="1:11">
      <c r="H73" s="6"/>
      <c r="K73" s="47"/>
    </row>
    <row r="74" spans="1:11">
      <c r="H74" s="6"/>
    </row>
    <row r="75" spans="1:11" ht="9.75" customHeight="1">
      <c r="B75" s="45"/>
      <c r="C75" s="46"/>
      <c r="D75" s="47"/>
      <c r="G75" s="49"/>
      <c r="H75" s="153"/>
      <c r="I75" s="47"/>
      <c r="J75" s="47"/>
    </row>
    <row r="76" spans="1:11" ht="45" customHeight="1">
      <c r="B76" s="45"/>
      <c r="C76" s="154"/>
      <c r="D76" s="155"/>
      <c r="E76" s="47"/>
      <c r="G76" s="156"/>
      <c r="H76" s="157"/>
      <c r="I76" s="47"/>
      <c r="J76" s="47"/>
      <c r="K76" s="2"/>
    </row>
    <row r="77" spans="1:11" ht="30.75" customHeight="1">
      <c r="A77" s="2"/>
      <c r="B77" s="50"/>
      <c r="C77" s="293"/>
      <c r="D77" s="293"/>
      <c r="E77" s="47"/>
      <c r="F77" s="47"/>
      <c r="G77" s="293"/>
      <c r="H77" s="293"/>
      <c r="I77" s="52"/>
      <c r="J77" s="47"/>
    </row>
    <row r="78" spans="1:11" ht="14.1" customHeight="1">
      <c r="A78" s="2"/>
      <c r="B78" s="53"/>
      <c r="C78" s="294"/>
      <c r="D78" s="294"/>
      <c r="E78" s="54"/>
      <c r="F78" s="54"/>
      <c r="G78" s="294"/>
      <c r="H78" s="294"/>
      <c r="I78" s="52"/>
      <c r="J78" s="47"/>
    </row>
    <row r="79" spans="1:11" ht="45" customHeight="1">
      <c r="A79" s="2"/>
      <c r="B79" s="2"/>
      <c r="C79" s="2"/>
      <c r="D79" s="2"/>
      <c r="E79" s="2"/>
      <c r="G79" s="2"/>
      <c r="H79" s="128"/>
    </row>
    <row r="80" spans="1:11">
      <c r="A80" s="2"/>
      <c r="B80" s="2"/>
      <c r="C80" s="293"/>
      <c r="D80" s="293"/>
      <c r="E80" s="47"/>
      <c r="F80" s="47"/>
      <c r="G80" s="293"/>
      <c r="H80" s="293"/>
    </row>
    <row r="81" spans="1:9">
      <c r="A81" s="2"/>
      <c r="B81" s="2"/>
      <c r="C81" s="294"/>
      <c r="D81" s="294"/>
      <c r="E81" s="54"/>
      <c r="F81" s="54"/>
      <c r="G81" s="294"/>
      <c r="H81" s="294"/>
    </row>
    <row r="82" spans="1:9">
      <c r="A82" s="2"/>
      <c r="B82" s="2"/>
    </row>
    <row r="83" spans="1:9">
      <c r="A83" s="2"/>
      <c r="B83" s="2"/>
    </row>
    <row r="84" spans="1:9">
      <c r="A84" s="2"/>
      <c r="B84" s="2"/>
      <c r="E84" s="159"/>
      <c r="I84" s="159"/>
    </row>
    <row r="85" spans="1:9">
      <c r="A85" s="2"/>
      <c r="B85" s="2"/>
      <c r="E85" s="159"/>
      <c r="I85" s="159"/>
    </row>
    <row r="86" spans="1:9">
      <c r="A86" s="2"/>
      <c r="B86" s="2"/>
      <c r="E86" s="159"/>
      <c r="I86" s="159"/>
    </row>
    <row r="87" spans="1:9">
      <c r="A87" s="2"/>
      <c r="B87" s="2"/>
      <c r="I87" s="159"/>
    </row>
    <row r="88" spans="1:9">
      <c r="A88" s="2"/>
      <c r="B88" s="2"/>
      <c r="I88" s="159"/>
    </row>
    <row r="89" spans="1:9">
      <c r="I89" s="159"/>
    </row>
    <row r="98" spans="2:11">
      <c r="B98" s="2"/>
      <c r="C98" s="2"/>
      <c r="D98" s="45"/>
      <c r="E98" s="46"/>
      <c r="F98" s="47"/>
      <c r="G98" s="47"/>
      <c r="H98" s="2"/>
      <c r="I98" s="152"/>
      <c r="J98" s="46"/>
      <c r="K98" s="47"/>
    </row>
    <row r="99" spans="2:11">
      <c r="B99" s="2"/>
      <c r="C99" s="2"/>
      <c r="D99" s="45"/>
      <c r="E99" s="46"/>
      <c r="F99" s="47"/>
      <c r="G99" s="47"/>
      <c r="H99" s="2"/>
      <c r="I99" s="152"/>
      <c r="J99" s="46"/>
      <c r="K99" s="47"/>
    </row>
    <row r="100" spans="2:11">
      <c r="B100" s="2"/>
      <c r="C100" s="2"/>
      <c r="D100" s="45"/>
      <c r="E100" s="46"/>
      <c r="F100" s="47"/>
      <c r="G100" s="47"/>
      <c r="H100" s="2"/>
      <c r="I100" s="152"/>
      <c r="J100" s="46"/>
      <c r="K100" s="47"/>
    </row>
    <row r="101" spans="2:11">
      <c r="B101" s="2"/>
      <c r="C101" s="2"/>
      <c r="D101" s="45"/>
      <c r="E101" s="46"/>
      <c r="F101" s="47"/>
      <c r="G101" s="47"/>
      <c r="H101" s="2"/>
      <c r="I101" s="152"/>
      <c r="J101" s="46"/>
      <c r="K101" s="47"/>
    </row>
    <row r="102" spans="2:11">
      <c r="B102" s="2"/>
      <c r="C102" s="2"/>
      <c r="D102" s="45"/>
      <c r="E102" s="46"/>
      <c r="F102" s="47"/>
      <c r="G102" s="47"/>
      <c r="H102" s="2"/>
      <c r="I102" s="152"/>
      <c r="J102" s="46"/>
      <c r="K102" s="47"/>
    </row>
    <row r="103" spans="2:11">
      <c r="B103" s="2"/>
      <c r="C103" s="2"/>
      <c r="D103" s="45"/>
      <c r="E103" s="46"/>
      <c r="F103" s="47"/>
      <c r="G103" s="47"/>
      <c r="H103" s="2"/>
      <c r="I103" s="152"/>
      <c r="J103" s="46"/>
      <c r="K103" s="47"/>
    </row>
    <row r="104" spans="2:11">
      <c r="C104" s="317"/>
      <c r="D104" s="317"/>
      <c r="E104" s="317"/>
      <c r="F104" s="317"/>
      <c r="G104" s="317"/>
      <c r="H104" s="317"/>
      <c r="I104" s="317"/>
      <c r="J104" s="317"/>
      <c r="K104" s="317"/>
    </row>
  </sheetData>
  <sheetProtection formatCells="0" selectLockedCells="1"/>
  <mergeCells count="73">
    <mergeCell ref="A2:K2"/>
    <mergeCell ref="B9:C9"/>
    <mergeCell ref="G9:H9"/>
    <mergeCell ref="A3:K3"/>
    <mergeCell ref="A4:K4"/>
    <mergeCell ref="A5:K5"/>
    <mergeCell ref="A6:K6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B17:C17"/>
    <mergeCell ref="G17:H17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1:C31"/>
    <mergeCell ref="G31:H31"/>
    <mergeCell ref="B32:C32"/>
    <mergeCell ref="G32:H32"/>
    <mergeCell ref="B33:C33"/>
    <mergeCell ref="B28:C28"/>
    <mergeCell ref="G28:H28"/>
    <mergeCell ref="B29:C29"/>
    <mergeCell ref="G29:H29"/>
    <mergeCell ref="B30:C30"/>
    <mergeCell ref="G30:H30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G47:H47"/>
    <mergeCell ref="G48:H48"/>
    <mergeCell ref="G50:H50"/>
    <mergeCell ref="G49:H49"/>
    <mergeCell ref="D58:E58"/>
    <mergeCell ref="H58:I58"/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</mergeCells>
  <printOptions horizontalCentered="1"/>
  <pageMargins left="0.78740157480314965" right="0.19685039370078741" top="0.59055118110236227" bottom="0.19685039370078741" header="0" footer="0"/>
  <pageSetup scale="57" orientation="landscape" horizontalDpi="300" verticalDpi="300" r:id="rId1"/>
  <headerFooter>
    <oddFooter>&amp;CContable/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0"/>
  <sheetViews>
    <sheetView showWhiteSpace="0" view="pageBreakPreview" topLeftCell="J41" zoomScale="70" zoomScaleNormal="70" zoomScaleSheetLayoutView="70" workbookViewId="0">
      <selection activeCell="G37" sqref="G37"/>
    </sheetView>
  </sheetViews>
  <sheetFormatPr baseColWidth="10" defaultColWidth="11.42578125" defaultRowHeight="12"/>
  <cols>
    <col min="1" max="1" width="1.28515625" style="62" customWidth="1"/>
    <col min="2" max="3" width="3.7109375" style="62" customWidth="1"/>
    <col min="4" max="4" width="23.85546875" style="62" customWidth="1"/>
    <col min="5" max="5" width="21.42578125" style="62" customWidth="1"/>
    <col min="6" max="6" width="17.28515625" style="62" customWidth="1"/>
    <col min="7" max="8" width="20.7109375" style="1" customWidth="1"/>
    <col min="9" max="9" width="7.7109375" style="62" customWidth="1"/>
    <col min="10" max="11" width="3.7109375" style="6" customWidth="1"/>
    <col min="12" max="14" width="18.7109375" style="6" customWidth="1"/>
    <col min="15" max="15" width="24.42578125" style="6" customWidth="1"/>
    <col min="16" max="16" width="20.7109375" style="6" customWidth="1"/>
    <col min="17" max="17" width="1.85546875" style="6" customWidth="1"/>
    <col min="18" max="16384" width="11.42578125" style="6"/>
  </cols>
  <sheetData>
    <row r="2" spans="1:17" s="2" customFormat="1" ht="20.100000000000001" customHeight="1">
      <c r="A2" s="300" t="s">
        <v>205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20.100000000000001" customHeight="1">
      <c r="A3" s="300" t="s">
        <v>206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20.100000000000001" customHeight="1">
      <c r="A4" s="300" t="s">
        <v>185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7" ht="20.100000000000001" customHeight="1">
      <c r="A5" s="300" t="s">
        <v>212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</row>
    <row r="6" spans="1:17" ht="3" customHeight="1">
      <c r="C6" s="60"/>
      <c r="D6" s="160"/>
      <c r="E6" s="59"/>
      <c r="F6" s="59"/>
      <c r="G6" s="59"/>
      <c r="H6" s="59"/>
      <c r="I6" s="59"/>
      <c r="J6" s="59"/>
      <c r="K6" s="59"/>
      <c r="L6" s="59"/>
      <c r="M6" s="59"/>
      <c r="N6" s="59"/>
      <c r="O6" s="161"/>
      <c r="P6" s="2"/>
      <c r="Q6" s="2"/>
    </row>
    <row r="7" spans="1:17" ht="20.100000000000001" customHeight="1">
      <c r="A7" s="300" t="s">
        <v>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1:17" s="2" customFormat="1" ht="5.0999999999999996" customHeight="1">
      <c r="A8" s="62"/>
      <c r="B8" s="60"/>
      <c r="C8" s="60"/>
      <c r="D8" s="160"/>
      <c r="E8" s="60"/>
      <c r="F8" s="60"/>
      <c r="G8" s="162"/>
      <c r="H8" s="162"/>
      <c r="I8" s="160"/>
    </row>
    <row r="9" spans="1:17" s="2" customFormat="1" ht="3" customHeight="1" thickBot="1">
      <c r="A9" s="62"/>
      <c r="B9" s="62"/>
      <c r="C9" s="163"/>
      <c r="D9" s="160"/>
      <c r="E9" s="163"/>
      <c r="F9" s="163"/>
      <c r="G9" s="164"/>
      <c r="H9" s="164"/>
      <c r="I9" s="160"/>
    </row>
    <row r="10" spans="1:17" s="2" customFormat="1" ht="60" customHeight="1" thickBot="1">
      <c r="A10" s="165"/>
      <c r="B10" s="347" t="s">
        <v>60</v>
      </c>
      <c r="C10" s="347"/>
      <c r="D10" s="347"/>
      <c r="E10" s="347"/>
      <c r="F10" s="132"/>
      <c r="G10" s="166">
        <v>2020</v>
      </c>
      <c r="H10" s="130">
        <v>2019</v>
      </c>
      <c r="I10" s="167"/>
      <c r="J10" s="347" t="s">
        <v>60</v>
      </c>
      <c r="K10" s="347"/>
      <c r="L10" s="347"/>
      <c r="M10" s="347"/>
      <c r="N10" s="132"/>
      <c r="O10" s="166">
        <v>2020</v>
      </c>
      <c r="P10" s="168">
        <v>2019</v>
      </c>
      <c r="Q10" s="169"/>
    </row>
    <row r="11" spans="1:17" s="2" customFormat="1" ht="3" customHeight="1">
      <c r="A11" s="133"/>
      <c r="B11" s="136"/>
      <c r="C11" s="136"/>
      <c r="D11" s="134"/>
      <c r="E11" s="134"/>
      <c r="F11" s="134"/>
      <c r="G11" s="170"/>
      <c r="H11" s="170"/>
      <c r="I11" s="136"/>
      <c r="J11" s="137"/>
      <c r="K11" s="137"/>
      <c r="L11" s="137"/>
      <c r="M11" s="137"/>
      <c r="N11" s="137"/>
      <c r="O11" s="137"/>
      <c r="P11" s="137"/>
      <c r="Q11" s="13"/>
    </row>
    <row r="12" spans="1:17" s="2" customFormat="1">
      <c r="A12" s="16"/>
      <c r="B12" s="45"/>
      <c r="C12" s="139"/>
      <c r="D12" s="139"/>
      <c r="E12" s="139"/>
      <c r="F12" s="139"/>
      <c r="G12" s="171"/>
      <c r="H12" s="171"/>
      <c r="I12" s="45"/>
      <c r="J12" s="46"/>
      <c r="K12" s="46"/>
      <c r="L12" s="46"/>
      <c r="M12" s="46"/>
      <c r="N12" s="46"/>
      <c r="O12" s="46"/>
      <c r="P12" s="46"/>
      <c r="Q12" s="15"/>
    </row>
    <row r="13" spans="1:17" ht="20.100000000000001" customHeight="1">
      <c r="A13" s="16"/>
      <c r="B13" s="346" t="s">
        <v>141</v>
      </c>
      <c r="C13" s="346"/>
      <c r="D13" s="346"/>
      <c r="E13" s="346"/>
      <c r="F13" s="346"/>
      <c r="G13" s="172"/>
      <c r="H13" s="172"/>
      <c r="I13" s="18"/>
      <c r="J13" s="346" t="s">
        <v>116</v>
      </c>
      <c r="K13" s="346"/>
      <c r="L13" s="346"/>
      <c r="M13" s="346"/>
      <c r="N13" s="346"/>
      <c r="O13" s="173"/>
      <c r="P13" s="173"/>
      <c r="Q13" s="21"/>
    </row>
    <row r="14" spans="1:17" ht="20.100000000000001" customHeight="1">
      <c r="A14" s="16"/>
      <c r="B14" s="18"/>
      <c r="C14" s="174"/>
      <c r="D14" s="18"/>
      <c r="E14" s="174"/>
      <c r="F14" s="174"/>
      <c r="G14" s="172"/>
      <c r="H14" s="172"/>
      <c r="I14" s="18"/>
      <c r="J14" s="18"/>
      <c r="K14" s="174"/>
      <c r="L14" s="174"/>
      <c r="M14" s="174"/>
      <c r="N14" s="174"/>
      <c r="O14" s="173"/>
      <c r="P14" s="173"/>
      <c r="Q14" s="21"/>
    </row>
    <row r="15" spans="1:17" ht="20.100000000000001" customHeight="1">
      <c r="A15" s="16"/>
      <c r="B15" s="18"/>
      <c r="C15" s="346" t="s">
        <v>105</v>
      </c>
      <c r="D15" s="346"/>
      <c r="E15" s="346"/>
      <c r="F15" s="346"/>
      <c r="G15" s="175">
        <f>SUM(G16:G26)</f>
        <v>132118492.55</v>
      </c>
      <c r="H15" s="175">
        <f>SUM(H16:H26)</f>
        <v>199947163.34999999</v>
      </c>
      <c r="I15" s="18"/>
      <c r="J15" s="18"/>
      <c r="K15" s="346" t="s">
        <v>105</v>
      </c>
      <c r="L15" s="346"/>
      <c r="M15" s="346"/>
      <c r="N15" s="346"/>
      <c r="O15" s="175">
        <f>SUM(O16:O18)</f>
        <v>15076800.26</v>
      </c>
      <c r="P15" s="175">
        <f>SUM(P16:P18)</f>
        <v>1619623.47</v>
      </c>
      <c r="Q15" s="21"/>
    </row>
    <row r="16" spans="1:17" ht="20.100000000000001" customHeight="1">
      <c r="A16" s="16"/>
      <c r="B16" s="18"/>
      <c r="C16" s="174"/>
      <c r="D16" s="344" t="s">
        <v>65</v>
      </c>
      <c r="E16" s="344"/>
      <c r="F16" s="344"/>
      <c r="G16" s="176">
        <v>0</v>
      </c>
      <c r="H16" s="176">
        <v>0</v>
      </c>
      <c r="I16" s="18"/>
      <c r="J16" s="18"/>
      <c r="K16" s="146"/>
      <c r="L16" s="345" t="s">
        <v>30</v>
      </c>
      <c r="M16" s="345"/>
      <c r="N16" s="345"/>
      <c r="O16" s="176">
        <v>0</v>
      </c>
      <c r="P16" s="176">
        <v>0</v>
      </c>
      <c r="Q16" s="21"/>
    </row>
    <row r="17" spans="1:17" ht="20.100000000000001" customHeight="1">
      <c r="A17" s="16"/>
      <c r="B17" s="18"/>
      <c r="C17" s="174"/>
      <c r="D17" s="344" t="s">
        <v>117</v>
      </c>
      <c r="E17" s="344"/>
      <c r="F17" s="344"/>
      <c r="G17" s="176">
        <v>0</v>
      </c>
      <c r="H17" s="176">
        <v>0</v>
      </c>
      <c r="I17" s="18"/>
      <c r="J17" s="18"/>
      <c r="K17" s="146"/>
      <c r="L17" s="345" t="s">
        <v>32</v>
      </c>
      <c r="M17" s="345"/>
      <c r="N17" s="345"/>
      <c r="O17" s="176">
        <v>0</v>
      </c>
      <c r="P17" s="176">
        <v>0</v>
      </c>
      <c r="Q17" s="21"/>
    </row>
    <row r="18" spans="1:17" ht="20.100000000000001" customHeight="1">
      <c r="A18" s="16"/>
      <c r="B18" s="18"/>
      <c r="C18" s="177"/>
      <c r="D18" s="344" t="s">
        <v>118</v>
      </c>
      <c r="E18" s="344"/>
      <c r="F18" s="344"/>
      <c r="G18" s="176">
        <v>0</v>
      </c>
      <c r="H18" s="176">
        <v>0</v>
      </c>
      <c r="I18" s="18"/>
      <c r="J18" s="18"/>
      <c r="K18" s="172"/>
      <c r="L18" s="345" t="s">
        <v>119</v>
      </c>
      <c r="M18" s="345"/>
      <c r="N18" s="345"/>
      <c r="O18" s="176">
        <v>15076800.26</v>
      </c>
      <c r="P18" s="176">
        <v>1619623.47</v>
      </c>
      <c r="Q18" s="21"/>
    </row>
    <row r="19" spans="1:17" ht="20.100000000000001" customHeight="1">
      <c r="A19" s="16"/>
      <c r="B19" s="18"/>
      <c r="C19" s="177"/>
      <c r="D19" s="344" t="s">
        <v>71</v>
      </c>
      <c r="E19" s="344"/>
      <c r="F19" s="344"/>
      <c r="G19" s="176">
        <v>0</v>
      </c>
      <c r="H19" s="176">
        <v>0</v>
      </c>
      <c r="I19" s="18"/>
      <c r="J19" s="18"/>
      <c r="K19" s="172"/>
      <c r="L19" s="146"/>
      <c r="M19" s="146"/>
      <c r="N19" s="146"/>
      <c r="O19" s="176"/>
      <c r="P19" s="146"/>
      <c r="Q19" s="21"/>
    </row>
    <row r="20" spans="1:17" ht="20.100000000000001" customHeight="1">
      <c r="A20" s="16"/>
      <c r="B20" s="18"/>
      <c r="C20" s="177"/>
      <c r="D20" s="344" t="s">
        <v>188</v>
      </c>
      <c r="E20" s="344"/>
      <c r="F20" s="344"/>
      <c r="G20" s="176">
        <v>0</v>
      </c>
      <c r="H20" s="176">
        <v>0</v>
      </c>
      <c r="I20" s="18"/>
      <c r="J20" s="18"/>
      <c r="K20" s="178" t="s">
        <v>106</v>
      </c>
      <c r="L20" s="178"/>
      <c r="M20" s="178"/>
      <c r="N20" s="178"/>
      <c r="O20" s="175">
        <f>SUM(O21:O23)</f>
        <v>737835.39</v>
      </c>
      <c r="P20" s="175">
        <f>SUM(P21:P23)</f>
        <v>24384930.620000001</v>
      </c>
      <c r="Q20" s="21"/>
    </row>
    <row r="21" spans="1:17" ht="20.100000000000001" customHeight="1">
      <c r="A21" s="16"/>
      <c r="B21" s="18"/>
      <c r="C21" s="177"/>
      <c r="D21" s="344" t="s">
        <v>189</v>
      </c>
      <c r="E21" s="344"/>
      <c r="F21" s="344"/>
      <c r="G21" s="176">
        <v>0</v>
      </c>
      <c r="H21" s="176">
        <v>0</v>
      </c>
      <c r="I21" s="18"/>
      <c r="J21" s="18"/>
      <c r="K21" s="172"/>
      <c r="L21" s="177" t="s">
        <v>30</v>
      </c>
      <c r="M21" s="177"/>
      <c r="N21" s="177"/>
      <c r="O21" s="176">
        <v>0</v>
      </c>
      <c r="P21" s="176">
        <v>21307338</v>
      </c>
      <c r="Q21" s="21"/>
    </row>
    <row r="22" spans="1:17" ht="20.100000000000001" customHeight="1">
      <c r="A22" s="16"/>
      <c r="B22" s="18"/>
      <c r="C22" s="177"/>
      <c r="D22" s="344" t="s">
        <v>192</v>
      </c>
      <c r="E22" s="344"/>
      <c r="F22" s="344"/>
      <c r="G22" s="176">
        <v>9947371.8000000007</v>
      </c>
      <c r="H22" s="176">
        <v>28401936.07</v>
      </c>
      <c r="I22" s="18"/>
      <c r="J22" s="18"/>
      <c r="K22" s="172"/>
      <c r="L22" s="345" t="s">
        <v>32</v>
      </c>
      <c r="M22" s="345"/>
      <c r="N22" s="345"/>
      <c r="O22" s="176">
        <v>737835.39</v>
      </c>
      <c r="P22" s="176">
        <v>3058828.39</v>
      </c>
      <c r="Q22" s="21"/>
    </row>
    <row r="23" spans="1:17" ht="28.5" customHeight="1">
      <c r="A23" s="16"/>
      <c r="B23" s="18"/>
      <c r="C23" s="177"/>
      <c r="D23" s="344"/>
      <c r="E23" s="344"/>
      <c r="F23" s="344"/>
      <c r="G23" s="176"/>
      <c r="H23" s="176"/>
      <c r="I23" s="18"/>
      <c r="J23" s="18"/>
      <c r="K23" s="146"/>
      <c r="L23" s="345" t="s">
        <v>120</v>
      </c>
      <c r="M23" s="345"/>
      <c r="N23" s="345"/>
      <c r="O23" s="176">
        <v>0</v>
      </c>
      <c r="P23" s="176">
        <v>18764.23</v>
      </c>
      <c r="Q23" s="21"/>
    </row>
    <row r="24" spans="1:17" ht="33" customHeight="1">
      <c r="A24" s="16"/>
      <c r="B24" s="18"/>
      <c r="C24" s="177"/>
      <c r="D24" s="344" t="s">
        <v>190</v>
      </c>
      <c r="E24" s="344"/>
      <c r="F24" s="344"/>
      <c r="G24" s="176">
        <v>0</v>
      </c>
      <c r="H24" s="176">
        <v>0</v>
      </c>
      <c r="I24" s="18"/>
      <c r="J24" s="18"/>
      <c r="K24" s="346" t="s">
        <v>121</v>
      </c>
      <c r="L24" s="346"/>
      <c r="M24" s="346"/>
      <c r="N24" s="346"/>
      <c r="O24" s="179">
        <f>O15-O20</f>
        <v>14338964.869999999</v>
      </c>
      <c r="P24" s="400">
        <f>P15-P20</f>
        <v>-22765307.150000002</v>
      </c>
      <c r="Q24" s="21"/>
    </row>
    <row r="25" spans="1:17" ht="30" customHeight="1">
      <c r="A25" s="16"/>
      <c r="B25" s="18"/>
      <c r="C25" s="177"/>
      <c r="D25" s="344" t="s">
        <v>191</v>
      </c>
      <c r="E25" s="344"/>
      <c r="F25" s="344"/>
      <c r="G25" s="176">
        <v>122170358.02</v>
      </c>
      <c r="H25" s="176">
        <v>171541530.72999999</v>
      </c>
      <c r="I25" s="18"/>
      <c r="J25" s="18"/>
      <c r="K25" s="146"/>
      <c r="L25" s="146"/>
      <c r="M25" s="146"/>
      <c r="N25" s="146"/>
      <c r="O25" s="146"/>
      <c r="P25" s="146"/>
      <c r="Q25" s="21"/>
    </row>
    <row r="26" spans="1:17" ht="20.100000000000001" customHeight="1">
      <c r="A26" s="16"/>
      <c r="B26" s="18"/>
      <c r="C26" s="177"/>
      <c r="D26" s="344" t="s">
        <v>122</v>
      </c>
      <c r="E26" s="344"/>
      <c r="F26" s="40"/>
      <c r="G26" s="176">
        <v>762.73</v>
      </c>
      <c r="H26" s="176">
        <v>3696.55</v>
      </c>
      <c r="I26" s="18"/>
      <c r="J26" s="146"/>
      <c r="K26" s="146"/>
      <c r="L26" s="146"/>
      <c r="M26" s="146"/>
      <c r="N26" s="146"/>
      <c r="O26" s="146"/>
      <c r="P26" s="146"/>
      <c r="Q26" s="21"/>
    </row>
    <row r="27" spans="1:17" ht="20.100000000000001" customHeight="1">
      <c r="A27" s="16"/>
      <c r="B27" s="18"/>
      <c r="C27" s="174"/>
      <c r="D27" s="18"/>
      <c r="E27" s="174"/>
      <c r="F27" s="174"/>
      <c r="G27" s="172"/>
      <c r="H27" s="172"/>
      <c r="I27" s="18"/>
      <c r="J27" s="346" t="s">
        <v>123</v>
      </c>
      <c r="K27" s="346"/>
      <c r="L27" s="346"/>
      <c r="M27" s="346"/>
      <c r="N27" s="346"/>
      <c r="O27" s="146"/>
      <c r="P27" s="146"/>
      <c r="Q27" s="21"/>
    </row>
    <row r="28" spans="1:17" ht="20.100000000000001" customHeight="1">
      <c r="A28" s="16"/>
      <c r="B28" s="18"/>
      <c r="C28" s="346" t="s">
        <v>106</v>
      </c>
      <c r="D28" s="346"/>
      <c r="E28" s="346"/>
      <c r="F28" s="346"/>
      <c r="G28" s="175">
        <f>SUM(G29:G47)</f>
        <v>146053763.28</v>
      </c>
      <c r="H28" s="175">
        <f>SUM(H29:H47)</f>
        <v>198386652.87</v>
      </c>
      <c r="I28" s="18"/>
      <c r="J28" s="18"/>
      <c r="K28" s="174"/>
      <c r="L28" s="18"/>
      <c r="M28" s="40"/>
      <c r="N28" s="40"/>
      <c r="O28" s="173"/>
      <c r="P28" s="173"/>
      <c r="Q28" s="21"/>
    </row>
    <row r="29" spans="1:17" ht="20.100000000000001" customHeight="1">
      <c r="A29" s="16"/>
      <c r="B29" s="18"/>
      <c r="C29" s="178"/>
      <c r="D29" s="344" t="s">
        <v>124</v>
      </c>
      <c r="E29" s="344"/>
      <c r="F29" s="344"/>
      <c r="G29" s="176">
        <v>47448638.539999999</v>
      </c>
      <c r="H29" s="176">
        <v>56083989.359999999</v>
      </c>
      <c r="I29" s="18"/>
      <c r="J29" s="18"/>
      <c r="K29" s="178" t="s">
        <v>105</v>
      </c>
      <c r="L29" s="178"/>
      <c r="M29" s="178"/>
      <c r="N29" s="178"/>
      <c r="O29" s="179">
        <f>O30+O33</f>
        <v>1142764.48</v>
      </c>
      <c r="P29" s="179">
        <f>P30+P33</f>
        <v>27998624.739999998</v>
      </c>
      <c r="Q29" s="21"/>
    </row>
    <row r="30" spans="1:17" ht="20.100000000000001" customHeight="1">
      <c r="A30" s="16"/>
      <c r="B30" s="18"/>
      <c r="C30" s="178"/>
      <c r="D30" s="344" t="s">
        <v>68</v>
      </c>
      <c r="E30" s="344"/>
      <c r="F30" s="344"/>
      <c r="G30" s="176">
        <v>11574158.02</v>
      </c>
      <c r="H30" s="176">
        <v>28709027.670000002</v>
      </c>
      <c r="I30" s="18"/>
      <c r="J30" s="146"/>
      <c r="K30" s="146"/>
      <c r="L30" s="177" t="s">
        <v>125</v>
      </c>
      <c r="M30" s="177"/>
      <c r="N30" s="177"/>
      <c r="O30" s="176">
        <f>SUM(O31:O32)</f>
        <v>0</v>
      </c>
      <c r="P30" s="176">
        <f>SUM(P31:P32)</f>
        <v>0</v>
      </c>
      <c r="Q30" s="21"/>
    </row>
    <row r="31" spans="1:17" ht="20.100000000000001" customHeight="1">
      <c r="A31" s="16"/>
      <c r="B31" s="18"/>
      <c r="C31" s="178"/>
      <c r="D31" s="344" t="s">
        <v>70</v>
      </c>
      <c r="E31" s="344"/>
      <c r="F31" s="344"/>
      <c r="G31" s="176">
        <v>16298021.119999999</v>
      </c>
      <c r="H31" s="176">
        <v>33695818.43</v>
      </c>
      <c r="I31" s="18"/>
      <c r="J31" s="18"/>
      <c r="K31" s="178"/>
      <c r="L31" s="345" t="s">
        <v>126</v>
      </c>
      <c r="M31" s="345"/>
      <c r="N31" s="345"/>
      <c r="O31" s="176">
        <v>0</v>
      </c>
      <c r="P31" s="176">
        <v>0</v>
      </c>
      <c r="Q31" s="21"/>
    </row>
    <row r="32" spans="1:17" ht="20.100000000000001" customHeight="1">
      <c r="A32" s="16"/>
      <c r="B32" s="18"/>
      <c r="C32" s="174"/>
      <c r="D32" s="18"/>
      <c r="E32" s="174"/>
      <c r="F32" s="174"/>
      <c r="G32" s="176">
        <v>0</v>
      </c>
      <c r="H32" s="176">
        <v>0</v>
      </c>
      <c r="I32" s="18"/>
      <c r="J32" s="18"/>
      <c r="K32" s="178"/>
      <c r="L32" s="177" t="s">
        <v>127</v>
      </c>
      <c r="M32" s="177"/>
      <c r="N32" s="177"/>
      <c r="O32" s="176">
        <v>0</v>
      </c>
      <c r="P32" s="176">
        <v>0</v>
      </c>
      <c r="Q32" s="21"/>
    </row>
    <row r="33" spans="1:17" ht="20.100000000000001" customHeight="1">
      <c r="A33" s="16"/>
      <c r="B33" s="18"/>
      <c r="C33" s="178"/>
      <c r="D33" s="344" t="s">
        <v>72</v>
      </c>
      <c r="E33" s="344"/>
      <c r="F33" s="344"/>
      <c r="G33" s="176">
        <v>0</v>
      </c>
      <c r="H33" s="176">
        <v>0</v>
      </c>
      <c r="I33" s="18"/>
      <c r="J33" s="18"/>
      <c r="K33" s="178"/>
      <c r="L33" s="345" t="s">
        <v>128</v>
      </c>
      <c r="M33" s="345"/>
      <c r="N33" s="345"/>
      <c r="O33" s="176">
        <v>1142764.48</v>
      </c>
      <c r="P33" s="176">
        <v>27998624.739999998</v>
      </c>
      <c r="Q33" s="21"/>
    </row>
    <row r="34" spans="1:17" ht="20.100000000000001" customHeight="1">
      <c r="A34" s="16"/>
      <c r="B34" s="18"/>
      <c r="C34" s="178"/>
      <c r="D34" s="344" t="s">
        <v>129</v>
      </c>
      <c r="E34" s="344"/>
      <c r="F34" s="344"/>
      <c r="G34" s="176">
        <v>0</v>
      </c>
      <c r="H34" s="176">
        <v>0</v>
      </c>
      <c r="I34" s="18"/>
      <c r="J34" s="18"/>
      <c r="K34" s="172"/>
      <c r="L34" s="146"/>
      <c r="M34" s="146"/>
      <c r="N34" s="146"/>
      <c r="O34" s="146"/>
      <c r="P34" s="146"/>
      <c r="Q34" s="21"/>
    </row>
    <row r="35" spans="1:17" ht="20.100000000000001" customHeight="1">
      <c r="A35" s="16"/>
      <c r="B35" s="18"/>
      <c r="C35" s="178"/>
      <c r="D35" s="344" t="s">
        <v>130</v>
      </c>
      <c r="E35" s="344"/>
      <c r="F35" s="344"/>
      <c r="G35" s="176">
        <v>0</v>
      </c>
      <c r="H35" s="176">
        <v>0</v>
      </c>
      <c r="I35" s="18"/>
      <c r="J35" s="18"/>
      <c r="K35" s="178" t="s">
        <v>106</v>
      </c>
      <c r="L35" s="178"/>
      <c r="M35" s="178"/>
      <c r="N35" s="178"/>
      <c r="O35" s="175">
        <f>O36+O39</f>
        <v>7055741.7699999996</v>
      </c>
      <c r="P35" s="175">
        <f>P36+P39</f>
        <v>29940.07</v>
      </c>
      <c r="Q35" s="21"/>
    </row>
    <row r="36" spans="1:17" ht="20.100000000000001" customHeight="1">
      <c r="A36" s="16"/>
      <c r="B36" s="18"/>
      <c r="C36" s="178"/>
      <c r="D36" s="344" t="s">
        <v>75</v>
      </c>
      <c r="E36" s="344"/>
      <c r="F36" s="344"/>
      <c r="G36" s="176">
        <v>55729669.340000004</v>
      </c>
      <c r="H36" s="176">
        <v>78278193.939999998</v>
      </c>
      <c r="I36" s="18"/>
      <c r="J36" s="18"/>
      <c r="K36" s="146"/>
      <c r="L36" s="345" t="s">
        <v>131</v>
      </c>
      <c r="M36" s="345"/>
      <c r="N36" s="345"/>
      <c r="O36" s="176">
        <v>0</v>
      </c>
      <c r="P36" s="176">
        <v>0</v>
      </c>
      <c r="Q36" s="21"/>
    </row>
    <row r="37" spans="1:17" ht="20.100000000000001" customHeight="1">
      <c r="A37" s="16"/>
      <c r="B37" s="18"/>
      <c r="C37" s="178"/>
      <c r="D37" s="344" t="s">
        <v>76</v>
      </c>
      <c r="E37" s="344"/>
      <c r="F37" s="344"/>
      <c r="G37" s="176">
        <v>0</v>
      </c>
      <c r="H37" s="176">
        <v>0</v>
      </c>
      <c r="I37" s="18"/>
      <c r="J37" s="18"/>
      <c r="K37" s="178"/>
      <c r="L37" s="345" t="s">
        <v>126</v>
      </c>
      <c r="M37" s="345"/>
      <c r="N37" s="345"/>
      <c r="O37" s="176">
        <v>0</v>
      </c>
      <c r="P37" s="176">
        <v>0</v>
      </c>
      <c r="Q37" s="21"/>
    </row>
    <row r="38" spans="1:17" ht="15">
      <c r="A38" s="16"/>
      <c r="B38" s="18"/>
      <c r="C38" s="178"/>
      <c r="D38" s="344" t="s">
        <v>78</v>
      </c>
      <c r="E38" s="344"/>
      <c r="F38" s="344"/>
      <c r="G38" s="176">
        <v>0</v>
      </c>
      <c r="H38" s="176">
        <v>0</v>
      </c>
      <c r="I38" s="18"/>
      <c r="J38" s="146"/>
      <c r="K38" s="178"/>
      <c r="L38" s="177" t="s">
        <v>127</v>
      </c>
      <c r="M38" s="177"/>
      <c r="N38" s="177"/>
      <c r="O38" s="176">
        <v>0</v>
      </c>
      <c r="P38" s="176">
        <v>0</v>
      </c>
      <c r="Q38" s="21"/>
    </row>
    <row r="39" spans="1:17" ht="20.100000000000001" customHeight="1">
      <c r="A39" s="16"/>
      <c r="B39" s="18"/>
      <c r="C39" s="178"/>
      <c r="D39" s="344" t="s">
        <v>79</v>
      </c>
      <c r="E39" s="344"/>
      <c r="F39" s="344"/>
      <c r="G39" s="176">
        <v>0</v>
      </c>
      <c r="H39" s="176">
        <v>0</v>
      </c>
      <c r="I39" s="18"/>
      <c r="J39" s="18"/>
      <c r="K39" s="178"/>
      <c r="L39" s="345" t="s">
        <v>132</v>
      </c>
      <c r="M39" s="345"/>
      <c r="N39" s="345"/>
      <c r="O39" s="176">
        <v>7055741.7699999996</v>
      </c>
      <c r="P39" s="176">
        <v>29940.07</v>
      </c>
      <c r="Q39" s="21"/>
    </row>
    <row r="40" spans="1:17" ht="20.100000000000001" customHeight="1">
      <c r="A40" s="16"/>
      <c r="B40" s="18"/>
      <c r="C40" s="178"/>
      <c r="D40" s="344" t="s">
        <v>80</v>
      </c>
      <c r="E40" s="344"/>
      <c r="F40" s="344"/>
      <c r="G40" s="176">
        <v>0</v>
      </c>
      <c r="H40" s="176">
        <v>0</v>
      </c>
      <c r="I40" s="18"/>
      <c r="J40" s="18"/>
      <c r="K40" s="172"/>
      <c r="L40" s="146"/>
      <c r="M40" s="146"/>
      <c r="N40" s="146"/>
      <c r="O40" s="146"/>
      <c r="P40" s="146"/>
      <c r="Q40" s="21"/>
    </row>
    <row r="41" spans="1:17" ht="20.100000000000001" customHeight="1">
      <c r="A41" s="16"/>
      <c r="B41" s="18"/>
      <c r="C41" s="178"/>
      <c r="D41" s="344" t="s">
        <v>82</v>
      </c>
      <c r="E41" s="344"/>
      <c r="F41" s="344"/>
      <c r="G41" s="176">
        <v>0</v>
      </c>
      <c r="H41" s="176">
        <v>0</v>
      </c>
      <c r="I41" s="18"/>
      <c r="J41" s="18"/>
      <c r="K41" s="346" t="s">
        <v>133</v>
      </c>
      <c r="L41" s="346"/>
      <c r="M41" s="346"/>
      <c r="N41" s="346"/>
      <c r="O41" s="401">
        <f>O29-O35</f>
        <v>-5912977.2899999991</v>
      </c>
      <c r="P41" s="175">
        <f>P29-P35</f>
        <v>27968684.669999998</v>
      </c>
      <c r="Q41" s="21"/>
    </row>
    <row r="42" spans="1:17" ht="15" customHeight="1">
      <c r="A42" s="16"/>
      <c r="B42" s="18"/>
      <c r="C42" s="174"/>
      <c r="D42" s="18"/>
      <c r="E42" s="174"/>
      <c r="F42" s="174"/>
      <c r="G42" s="176">
        <v>0</v>
      </c>
      <c r="H42" s="176">
        <v>0</v>
      </c>
      <c r="I42" s="18"/>
      <c r="J42" s="18"/>
      <c r="K42" s="146"/>
      <c r="L42" s="146"/>
      <c r="M42" s="146"/>
      <c r="N42" s="146"/>
      <c r="O42" s="146"/>
      <c r="P42" s="146"/>
      <c r="Q42" s="21"/>
    </row>
    <row r="43" spans="1:17" ht="20.100000000000001" customHeight="1">
      <c r="A43" s="16"/>
      <c r="B43" s="18"/>
      <c r="C43" s="178"/>
      <c r="D43" s="344" t="s">
        <v>134</v>
      </c>
      <c r="E43" s="344"/>
      <c r="F43" s="344"/>
      <c r="G43" s="176">
        <v>0</v>
      </c>
      <c r="H43" s="176">
        <v>0</v>
      </c>
      <c r="I43" s="18"/>
      <c r="J43" s="18"/>
      <c r="K43" s="146"/>
      <c r="L43" s="146"/>
      <c r="M43" s="146"/>
      <c r="N43" s="146"/>
      <c r="O43" s="146"/>
      <c r="P43" s="146"/>
      <c r="Q43" s="21"/>
    </row>
    <row r="44" spans="1:17" ht="30" customHeight="1">
      <c r="A44" s="16"/>
      <c r="B44" s="18"/>
      <c r="C44" s="178"/>
      <c r="D44" s="344" t="s">
        <v>112</v>
      </c>
      <c r="E44" s="344"/>
      <c r="F44" s="344"/>
      <c r="G44" s="176">
        <v>0</v>
      </c>
      <c r="H44" s="176">
        <v>0</v>
      </c>
      <c r="I44" s="18"/>
      <c r="J44" s="343" t="s">
        <v>135</v>
      </c>
      <c r="K44" s="343"/>
      <c r="L44" s="343"/>
      <c r="M44" s="343"/>
      <c r="N44" s="343"/>
      <c r="O44" s="401">
        <f>G49+O24+O41</f>
        <v>-5509283.1500000041</v>
      </c>
      <c r="P44" s="175">
        <f>H49+P24+P41</f>
        <v>6763887.9999999851</v>
      </c>
      <c r="Q44" s="21"/>
    </row>
    <row r="45" spans="1:17" ht="20.100000000000001" customHeight="1">
      <c r="A45" s="16"/>
      <c r="B45" s="18"/>
      <c r="C45" s="178"/>
      <c r="D45" s="344" t="s">
        <v>88</v>
      </c>
      <c r="E45" s="344"/>
      <c r="F45" s="344"/>
      <c r="G45" s="176">
        <v>0</v>
      </c>
      <c r="H45" s="176">
        <v>0</v>
      </c>
      <c r="I45" s="18"/>
      <c r="J45" s="146"/>
      <c r="K45" s="146"/>
      <c r="L45" s="146"/>
      <c r="M45" s="146"/>
      <c r="N45" s="146"/>
      <c r="O45" s="146"/>
      <c r="P45" s="146"/>
      <c r="Q45" s="21"/>
    </row>
    <row r="46" spans="1:17" ht="15" customHeight="1">
      <c r="A46" s="16"/>
      <c r="B46" s="18"/>
      <c r="C46" s="172"/>
      <c r="D46" s="172"/>
      <c r="E46" s="172"/>
      <c r="F46" s="172"/>
      <c r="G46" s="176">
        <v>0</v>
      </c>
      <c r="H46" s="176">
        <v>0</v>
      </c>
      <c r="I46" s="18"/>
      <c r="J46" s="146"/>
      <c r="K46" s="146"/>
      <c r="L46" s="146"/>
      <c r="M46" s="146"/>
      <c r="N46" s="146"/>
      <c r="O46" s="146"/>
      <c r="P46" s="146"/>
      <c r="Q46" s="21"/>
    </row>
    <row r="47" spans="1:17" ht="20.100000000000001" customHeight="1">
      <c r="A47" s="16"/>
      <c r="B47" s="18"/>
      <c r="C47" s="178"/>
      <c r="D47" s="344" t="s">
        <v>136</v>
      </c>
      <c r="E47" s="344"/>
      <c r="F47" s="344"/>
      <c r="G47" s="176">
        <v>15003276.26</v>
      </c>
      <c r="H47" s="176">
        <v>1619623.47</v>
      </c>
      <c r="I47" s="18"/>
      <c r="J47" s="146"/>
      <c r="K47" s="146"/>
      <c r="L47" s="146"/>
      <c r="M47" s="146"/>
      <c r="N47" s="146"/>
      <c r="O47" s="146"/>
      <c r="P47" s="146"/>
      <c r="Q47" s="21"/>
    </row>
    <row r="48" spans="1:17" ht="20.100000000000001" customHeight="1">
      <c r="A48" s="16"/>
      <c r="B48" s="18"/>
      <c r="C48" s="174"/>
      <c r="D48" s="18"/>
      <c r="E48" s="174"/>
      <c r="F48" s="174"/>
      <c r="G48" s="172"/>
      <c r="H48" s="172"/>
      <c r="I48" s="18"/>
      <c r="J48" s="343" t="s">
        <v>194</v>
      </c>
      <c r="K48" s="343"/>
      <c r="L48" s="343"/>
      <c r="M48" s="343"/>
      <c r="N48" s="343"/>
      <c r="O48" s="180">
        <v>10437181.23</v>
      </c>
      <c r="P48" s="180">
        <v>3673293.23</v>
      </c>
      <c r="Q48" s="21"/>
    </row>
    <row r="49" spans="1:17" s="183" customFormat="1" ht="20.100000000000001" customHeight="1">
      <c r="A49" s="181"/>
      <c r="B49" s="29"/>
      <c r="C49" s="346" t="s">
        <v>137</v>
      </c>
      <c r="D49" s="346"/>
      <c r="E49" s="346"/>
      <c r="F49" s="346"/>
      <c r="G49" s="402">
        <f>G15-G28</f>
        <v>-13935270.730000004</v>
      </c>
      <c r="H49" s="180">
        <f>H15-H28</f>
        <v>1560510.4799999893</v>
      </c>
      <c r="I49" s="29"/>
      <c r="J49" s="343" t="s">
        <v>195</v>
      </c>
      <c r="K49" s="343"/>
      <c r="L49" s="343"/>
      <c r="M49" s="343"/>
      <c r="N49" s="343"/>
      <c r="O49" s="180">
        <v>4927898.08</v>
      </c>
      <c r="P49" s="180">
        <v>10437181.23</v>
      </c>
      <c r="Q49" s="182"/>
    </row>
    <row r="50" spans="1:17" s="183" customFormat="1" ht="15">
      <c r="A50" s="181"/>
      <c r="B50" s="29"/>
      <c r="C50" s="178"/>
      <c r="D50" s="178"/>
      <c r="E50" s="178"/>
      <c r="F50" s="178"/>
      <c r="G50" s="180"/>
      <c r="H50" s="180"/>
      <c r="I50" s="29"/>
      <c r="J50" s="184"/>
      <c r="K50" s="184"/>
      <c r="L50" s="184"/>
      <c r="M50" s="184"/>
      <c r="N50" s="184"/>
      <c r="O50" s="184"/>
      <c r="P50" s="184"/>
      <c r="Q50" s="182"/>
    </row>
    <row r="51" spans="1:17" ht="14.25" customHeight="1" thickBot="1">
      <c r="A51" s="41"/>
      <c r="B51" s="42"/>
      <c r="C51" s="185"/>
      <c r="D51" s="185"/>
      <c r="E51" s="185"/>
      <c r="F51" s="185"/>
      <c r="G51" s="186"/>
      <c r="H51" s="186"/>
      <c r="I51" s="42"/>
      <c r="J51" s="148"/>
      <c r="K51" s="148"/>
      <c r="L51" s="148"/>
      <c r="M51" s="148"/>
      <c r="N51" s="148"/>
      <c r="O51" s="148"/>
      <c r="P51" s="148"/>
      <c r="Q51" s="44"/>
    </row>
    <row r="52" spans="1:17" ht="6" customHeight="1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215</v>
      </c>
      <c r="B53" s="2"/>
      <c r="C53" s="45"/>
      <c r="D53" s="45"/>
      <c r="E53" s="45"/>
      <c r="F53" s="45"/>
      <c r="G53" s="45"/>
      <c r="H53" s="45"/>
      <c r="I53" s="45"/>
      <c r="J53" s="45"/>
      <c r="K53" s="45"/>
    </row>
    <row r="54" spans="1:17">
      <c r="A54" s="6"/>
      <c r="B54" s="325"/>
      <c r="C54" s="325"/>
      <c r="D54" s="325"/>
      <c r="E54" s="325"/>
      <c r="F54" s="325"/>
      <c r="G54" s="325"/>
      <c r="H54" s="325"/>
      <c r="I54" s="325"/>
      <c r="J54" s="325"/>
      <c r="K54" s="325"/>
    </row>
    <row r="55" spans="1:17">
      <c r="A55" s="6"/>
      <c r="B55" s="2"/>
      <c r="C55" s="50"/>
      <c r="D55" s="293"/>
      <c r="E55" s="293"/>
      <c r="F55" s="47"/>
      <c r="G55" s="51"/>
      <c r="H55" s="293"/>
      <c r="I55" s="293"/>
      <c r="J55" s="52"/>
      <c r="K55" s="47"/>
    </row>
    <row r="56" spans="1:17">
      <c r="A56" s="6"/>
      <c r="B56" s="2"/>
      <c r="C56" s="53"/>
      <c r="D56" s="294"/>
      <c r="E56" s="294"/>
      <c r="F56" s="54"/>
      <c r="G56" s="51"/>
      <c r="H56" s="294"/>
      <c r="I56" s="294"/>
      <c r="J56" s="52"/>
      <c r="K56" s="47"/>
    </row>
    <row r="57" spans="1:17">
      <c r="A57" s="6"/>
      <c r="B57" s="2"/>
      <c r="C57" s="1"/>
      <c r="D57" s="2"/>
      <c r="E57" s="2"/>
      <c r="F57" s="2"/>
      <c r="G57" s="48"/>
      <c r="H57" s="2"/>
      <c r="I57" s="2"/>
      <c r="J57" s="2"/>
      <c r="K57" s="2"/>
    </row>
    <row r="58" spans="1:17">
      <c r="A58" s="6"/>
      <c r="B58" s="2"/>
      <c r="C58" s="1"/>
      <c r="D58" s="2"/>
      <c r="E58" s="2"/>
      <c r="F58" s="2"/>
      <c r="G58" s="48"/>
      <c r="H58" s="2"/>
      <c r="I58" s="2"/>
      <c r="J58" s="2"/>
      <c r="K58" s="2"/>
    </row>
    <row r="59" spans="1:17">
      <c r="A59" s="6"/>
      <c r="B59" s="2"/>
      <c r="C59" s="1"/>
      <c r="D59" s="2"/>
      <c r="E59" s="2"/>
      <c r="F59" s="2"/>
      <c r="G59" s="48"/>
      <c r="H59" s="2"/>
      <c r="I59" s="2"/>
      <c r="J59" s="2"/>
      <c r="K59" s="2"/>
    </row>
    <row r="60" spans="1:17">
      <c r="A60" s="6"/>
      <c r="B60" s="6"/>
      <c r="C60" s="6"/>
      <c r="D60" s="6"/>
      <c r="E60" s="6"/>
      <c r="F60" s="6"/>
      <c r="G60" s="78"/>
      <c r="H60" s="78"/>
      <c r="I60" s="6"/>
    </row>
    <row r="61" spans="1:17" s="2" customFormat="1" ht="15" customHeight="1">
      <c r="K61" s="6"/>
      <c r="L61" s="3"/>
    </row>
    <row r="62" spans="1:17" s="2" customFormat="1" ht="36.75" customHeight="1">
      <c r="K62" s="6"/>
      <c r="L62" s="3"/>
    </row>
    <row r="63" spans="1:17" ht="14.25">
      <c r="A63" s="6"/>
      <c r="B63" s="6"/>
      <c r="C63" s="6"/>
      <c r="D63" s="6"/>
      <c r="E63" s="6"/>
      <c r="F63" s="6"/>
      <c r="G63" s="6"/>
      <c r="H63" s="6"/>
      <c r="I63" s="6"/>
      <c r="K63" s="2"/>
      <c r="L63" s="187"/>
      <c r="M63" s="187"/>
      <c r="N63" s="187"/>
      <c r="O63" s="188"/>
      <c r="P63" s="188"/>
      <c r="Q63" s="2"/>
    </row>
    <row r="64" spans="1:17" ht="8.25" customHeight="1">
      <c r="A64" s="78"/>
      <c r="B64" s="189"/>
      <c r="C64" s="118"/>
      <c r="D64" s="190"/>
      <c r="E64" s="78"/>
      <c r="F64" s="78"/>
      <c r="G64" s="78"/>
      <c r="H64" s="78"/>
      <c r="I64" s="78"/>
    </row>
    <row r="65" spans="1:9" ht="8.25" customHeight="1">
      <c r="A65" s="78"/>
      <c r="B65" s="189"/>
      <c r="C65" s="118"/>
      <c r="D65" s="190"/>
      <c r="E65" s="78"/>
      <c r="F65" s="78"/>
      <c r="G65" s="78"/>
      <c r="H65" s="78"/>
      <c r="I65" s="78"/>
    </row>
    <row r="66" spans="1:9" s="2" customFormat="1" ht="49.5" customHeight="1">
      <c r="B66" s="45"/>
      <c r="C66" s="191"/>
      <c r="D66" s="191"/>
      <c r="E66" s="47"/>
      <c r="F66" s="48"/>
      <c r="G66" s="192"/>
      <c r="H66" s="192"/>
      <c r="I66" s="47"/>
    </row>
    <row r="67" spans="1:9" s="2" customFormat="1" ht="10.5" customHeight="1">
      <c r="B67" s="50"/>
      <c r="C67" s="293"/>
      <c r="D67" s="293"/>
      <c r="E67" s="47"/>
      <c r="F67" s="51"/>
      <c r="G67" s="293"/>
      <c r="H67" s="293"/>
      <c r="I67" s="52"/>
    </row>
    <row r="68" spans="1:9" s="2" customFormat="1" ht="20.100000000000001" customHeight="1">
      <c r="B68" s="53"/>
      <c r="C68" s="294"/>
      <c r="D68" s="294"/>
      <c r="E68" s="54"/>
      <c r="F68" s="51"/>
      <c r="G68" s="294"/>
      <c r="H68" s="294"/>
      <c r="I68" s="52"/>
    </row>
    <row r="69" spans="1:9" s="2" customFormat="1">
      <c r="B69" s="1"/>
      <c r="F69" s="48"/>
    </row>
    <row r="70" spans="1:9" s="2" customFormat="1">
      <c r="B70" s="1"/>
      <c r="F70" s="48"/>
    </row>
  </sheetData>
  <sheetProtection formatCells="0" selectLockedCells="1"/>
  <mergeCells count="65">
    <mergeCell ref="A2:Q2"/>
    <mergeCell ref="B13:F13"/>
    <mergeCell ref="J13:N13"/>
    <mergeCell ref="C15:F15"/>
    <mergeCell ref="K15:N15"/>
    <mergeCell ref="C67:D67"/>
    <mergeCell ref="G67:H67"/>
    <mergeCell ref="C68:D68"/>
    <mergeCell ref="G68:H68"/>
    <mergeCell ref="A3:Q3"/>
    <mergeCell ref="A4:Q4"/>
    <mergeCell ref="A5:Q5"/>
    <mergeCell ref="A7:Q7"/>
    <mergeCell ref="D16:F16"/>
    <mergeCell ref="L16:N16"/>
    <mergeCell ref="B10:E10"/>
    <mergeCell ref="J10:M10"/>
    <mergeCell ref="D24:F24"/>
    <mergeCell ref="K24:N24"/>
    <mergeCell ref="D17:F17"/>
    <mergeCell ref="L17:N17"/>
    <mergeCell ref="D18:F18"/>
    <mergeCell ref="L18:N18"/>
    <mergeCell ref="D19:F19"/>
    <mergeCell ref="D20:F20"/>
    <mergeCell ref="D21:F21"/>
    <mergeCell ref="D22:F22"/>
    <mergeCell ref="L22:N22"/>
    <mergeCell ref="D23:F23"/>
    <mergeCell ref="L23:N23"/>
    <mergeCell ref="D36:F36"/>
    <mergeCell ref="D25:F25"/>
    <mergeCell ref="D26:E26"/>
    <mergeCell ref="J27:N27"/>
    <mergeCell ref="C28:F28"/>
    <mergeCell ref="D29:F29"/>
    <mergeCell ref="D30:F30"/>
    <mergeCell ref="D31:F31"/>
    <mergeCell ref="D33:F33"/>
    <mergeCell ref="L33:N33"/>
    <mergeCell ref="D34:F34"/>
    <mergeCell ref="D35:F35"/>
    <mergeCell ref="L31:N31"/>
    <mergeCell ref="L36:N36"/>
    <mergeCell ref="C49:F49"/>
    <mergeCell ref="J49:N49"/>
    <mergeCell ref="D55:E55"/>
    <mergeCell ref="H55:I55"/>
    <mergeCell ref="B54:K54"/>
    <mergeCell ref="D56:E56"/>
    <mergeCell ref="H56:I56"/>
    <mergeCell ref="J48:N48"/>
    <mergeCell ref="D37:F37"/>
    <mergeCell ref="D38:F38"/>
    <mergeCell ref="D39:F39"/>
    <mergeCell ref="L39:N39"/>
    <mergeCell ref="D40:F40"/>
    <mergeCell ref="D41:F41"/>
    <mergeCell ref="K41:N41"/>
    <mergeCell ref="D43:F43"/>
    <mergeCell ref="D44:F44"/>
    <mergeCell ref="J44:N44"/>
    <mergeCell ref="D45:F45"/>
    <mergeCell ref="D47:F47"/>
    <mergeCell ref="L37:N37"/>
  </mergeCells>
  <printOptions horizontalCentered="1"/>
  <pageMargins left="0.15748031496062992" right="0.23622047244094491" top="0.35433070866141736" bottom="0.35433070866141736" header="0.31496062992125984" footer="0.11811023622047245"/>
  <pageSetup scale="51" orientation="landscape" horizontalDpi="300" verticalDpi="300" r:id="rId1"/>
  <headerFooter>
    <oddFooter>&amp;CContable /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0"/>
  <sheetViews>
    <sheetView view="pageBreakPreview" topLeftCell="A25" zoomScaleNormal="85" zoomScaleSheetLayoutView="100" workbookViewId="0">
      <selection activeCell="H32" sqref="H32"/>
    </sheetView>
  </sheetViews>
  <sheetFormatPr baseColWidth="10" defaultRowHeight="12"/>
  <cols>
    <col min="1" max="1" width="1.140625" style="6" customWidth="1"/>
    <col min="2" max="2" width="11.7109375" style="6" customWidth="1"/>
    <col min="3" max="3" width="54.42578125" style="6" customWidth="1"/>
    <col min="4" max="4" width="19.140625" style="190" customWidth="1"/>
    <col min="5" max="5" width="19.28515625" style="6" customWidth="1"/>
    <col min="6" max="6" width="19" style="6" customWidth="1"/>
    <col min="7" max="7" width="21.28515625" style="6" customWidth="1"/>
    <col min="8" max="8" width="18.7109375" style="6" customWidth="1"/>
    <col min="9" max="9" width="1.140625" style="6" customWidth="1"/>
    <col min="10" max="12" width="11.42578125" style="6"/>
    <col min="13" max="13" width="18.5703125" style="6" customWidth="1"/>
    <col min="14" max="16384" width="11.42578125" style="6"/>
  </cols>
  <sheetData>
    <row r="2" spans="1:17" s="2" customFormat="1" ht="20.100000000000001" customHeight="1">
      <c r="A2" s="299" t="s">
        <v>205</v>
      </c>
      <c r="B2" s="299"/>
      <c r="C2" s="299"/>
      <c r="D2" s="299"/>
      <c r="E2" s="299"/>
      <c r="F2" s="299"/>
      <c r="G2" s="299"/>
      <c r="H2" s="299"/>
      <c r="I2" s="299"/>
    </row>
    <row r="3" spans="1:17" s="2" customFormat="1" ht="20.100000000000001" customHeight="1">
      <c r="A3" s="299" t="s">
        <v>206</v>
      </c>
      <c r="B3" s="299"/>
      <c r="C3" s="299"/>
      <c r="D3" s="299"/>
      <c r="E3" s="299"/>
      <c r="F3" s="299"/>
      <c r="G3" s="299"/>
      <c r="H3" s="299"/>
      <c r="I3" s="299"/>
    </row>
    <row r="4" spans="1:17" s="2" customFormat="1" ht="20.100000000000001" customHeight="1">
      <c r="A4" s="299" t="s">
        <v>142</v>
      </c>
      <c r="B4" s="299"/>
      <c r="C4" s="299"/>
      <c r="D4" s="299"/>
      <c r="E4" s="299"/>
      <c r="F4" s="299"/>
      <c r="G4" s="299"/>
      <c r="H4" s="299"/>
      <c r="I4" s="299"/>
    </row>
    <row r="5" spans="1:17" s="2" customFormat="1" ht="20.100000000000001" customHeight="1">
      <c r="A5" s="299" t="s">
        <v>209</v>
      </c>
      <c r="B5" s="299"/>
      <c r="C5" s="299"/>
      <c r="D5" s="299"/>
      <c r="E5" s="299"/>
      <c r="F5" s="299"/>
      <c r="G5" s="299"/>
      <c r="H5" s="299"/>
      <c r="I5" s="299"/>
    </row>
    <row r="6" spans="1:17" s="2" customFormat="1" ht="20.100000000000001" customHeight="1">
      <c r="A6" s="299" t="s">
        <v>0</v>
      </c>
      <c r="B6" s="299"/>
      <c r="C6" s="299"/>
      <c r="D6" s="299"/>
      <c r="E6" s="299"/>
      <c r="F6" s="299"/>
      <c r="G6" s="299"/>
      <c r="H6" s="299"/>
      <c r="I6" s="299"/>
    </row>
    <row r="7" spans="1:17" s="2" customFormat="1" ht="3.75" customHeight="1">
      <c r="A7" s="348"/>
      <c r="B7" s="348"/>
      <c r="C7" s="348"/>
      <c r="D7" s="348"/>
      <c r="E7" s="348"/>
      <c r="F7" s="348"/>
      <c r="G7" s="348"/>
      <c r="H7" s="348"/>
      <c r="I7" s="348"/>
    </row>
    <row r="8" spans="1:17" s="2" customFormat="1" ht="3" customHeight="1" thickBot="1">
      <c r="A8" s="348"/>
      <c r="B8" s="348"/>
      <c r="C8" s="348"/>
      <c r="D8" s="348"/>
      <c r="E8" s="348"/>
      <c r="F8" s="348"/>
      <c r="G8" s="348"/>
      <c r="H8" s="348"/>
      <c r="I8" s="348"/>
    </row>
    <row r="9" spans="1:17" s="196" customFormat="1" ht="30" customHeight="1">
      <c r="A9" s="352" t="s">
        <v>60</v>
      </c>
      <c r="B9" s="353"/>
      <c r="C9" s="354"/>
      <c r="D9" s="193" t="s">
        <v>143</v>
      </c>
      <c r="E9" s="193" t="s">
        <v>144</v>
      </c>
      <c r="F9" s="193" t="s">
        <v>145</v>
      </c>
      <c r="G9" s="193" t="s">
        <v>146</v>
      </c>
      <c r="H9" s="194" t="s">
        <v>147</v>
      </c>
      <c r="I9" s="195"/>
    </row>
    <row r="10" spans="1:17" s="196" customFormat="1" ht="30" customHeight="1" thickBot="1">
      <c r="A10" s="355"/>
      <c r="B10" s="356"/>
      <c r="C10" s="357"/>
      <c r="D10" s="197">
        <v>1</v>
      </c>
      <c r="E10" s="197">
        <v>2</v>
      </c>
      <c r="F10" s="197">
        <v>3</v>
      </c>
      <c r="G10" s="197" t="s">
        <v>148</v>
      </c>
      <c r="H10" s="198" t="s">
        <v>149</v>
      </c>
      <c r="I10" s="199"/>
    </row>
    <row r="11" spans="1:17" s="2" customFormat="1" ht="3" customHeight="1">
      <c r="A11" s="358"/>
      <c r="B11" s="359"/>
      <c r="C11" s="359"/>
      <c r="D11" s="359"/>
      <c r="E11" s="359"/>
      <c r="F11" s="359"/>
      <c r="G11" s="359"/>
      <c r="H11" s="359"/>
      <c r="I11" s="360"/>
    </row>
    <row r="12" spans="1:17" s="2" customFormat="1" ht="3" customHeight="1">
      <c r="A12" s="361"/>
      <c r="B12" s="362"/>
      <c r="C12" s="362"/>
      <c r="D12" s="362"/>
      <c r="E12" s="362"/>
      <c r="F12" s="362"/>
      <c r="G12" s="362"/>
      <c r="H12" s="362"/>
      <c r="I12" s="363"/>
    </row>
    <row r="13" spans="1:17" s="2" customFormat="1" ht="20.25" customHeight="1">
      <c r="A13" s="31"/>
      <c r="B13" s="364" t="s">
        <v>3</v>
      </c>
      <c r="C13" s="364"/>
      <c r="D13" s="200">
        <f>+D15+D25</f>
        <v>243584341.01000002</v>
      </c>
      <c r="E13" s="200">
        <f>+E15+E25</f>
        <v>732146641.20000005</v>
      </c>
      <c r="F13" s="200">
        <f>+F15+F25</f>
        <v>751867433.55999994</v>
      </c>
      <c r="G13" s="200">
        <f t="shared" ref="G13:G23" si="0">D13+E13-F13</f>
        <v>223863548.6500001</v>
      </c>
      <c r="H13" s="403">
        <f>G13-D13</f>
        <v>-19720792.359999925</v>
      </c>
      <c r="I13" s="202"/>
      <c r="J13" s="349"/>
      <c r="K13" s="349"/>
      <c r="L13" s="349"/>
      <c r="M13" s="203"/>
      <c r="N13" s="349"/>
      <c r="O13" s="349"/>
      <c r="P13" s="349"/>
      <c r="Q13" s="203"/>
    </row>
    <row r="14" spans="1:17" s="2" customFormat="1" ht="5.0999999999999996" customHeight="1">
      <c r="A14" s="31"/>
      <c r="B14" s="204"/>
      <c r="C14" s="204"/>
      <c r="D14" s="200"/>
      <c r="E14" s="200"/>
      <c r="F14" s="200"/>
      <c r="G14" s="200">
        <f t="shared" si="0"/>
        <v>0</v>
      </c>
      <c r="H14" s="404"/>
      <c r="I14" s="202"/>
      <c r="J14" s="350"/>
      <c r="K14" s="350"/>
      <c r="L14" s="350"/>
      <c r="M14" s="205"/>
      <c r="N14" s="350"/>
      <c r="O14" s="350"/>
      <c r="P14" s="350"/>
      <c r="Q14" s="205"/>
    </row>
    <row r="15" spans="1:17" s="2" customFormat="1" ht="15">
      <c r="A15" s="206"/>
      <c r="B15" s="301" t="s">
        <v>5</v>
      </c>
      <c r="C15" s="301"/>
      <c r="D15" s="201">
        <f>SUM(D17:D23)</f>
        <v>17981524.300000001</v>
      </c>
      <c r="E15" s="201">
        <f>SUM(E17:E23)</f>
        <v>496506083.85000002</v>
      </c>
      <c r="F15" s="201">
        <f>SUM(F17:F23)</f>
        <v>501887911.33999997</v>
      </c>
      <c r="G15" s="201">
        <f t="shared" si="0"/>
        <v>12599696.810000062</v>
      </c>
      <c r="H15" s="403">
        <f>G15-D15</f>
        <v>-5381827.4899999388</v>
      </c>
      <c r="I15" s="207"/>
      <c r="J15" s="351"/>
      <c r="K15" s="351"/>
      <c r="L15" s="351"/>
      <c r="M15" s="208"/>
      <c r="N15" s="351"/>
      <c r="O15" s="351"/>
      <c r="P15" s="351"/>
      <c r="Q15" s="208"/>
    </row>
    <row r="16" spans="1:17" s="2" customFormat="1" ht="5.0999999999999996" customHeight="1">
      <c r="A16" s="16"/>
      <c r="B16" s="76"/>
      <c r="C16" s="76"/>
      <c r="D16" s="209"/>
      <c r="E16" s="209"/>
      <c r="F16" s="209"/>
      <c r="G16" s="201">
        <f t="shared" si="0"/>
        <v>0</v>
      </c>
      <c r="H16" s="403">
        <f t="shared" ref="H16:H23" si="1">G16-D16</f>
        <v>0</v>
      </c>
      <c r="I16" s="80"/>
      <c r="J16" s="367"/>
      <c r="K16" s="367"/>
      <c r="L16" s="367"/>
      <c r="M16" s="210"/>
      <c r="N16" s="367"/>
      <c r="O16" s="367"/>
      <c r="P16" s="367"/>
      <c r="Q16" s="210"/>
    </row>
    <row r="17" spans="1:17" s="2" customFormat="1" ht="20.100000000000001" customHeight="1">
      <c r="A17" s="16"/>
      <c r="B17" s="365" t="s">
        <v>7</v>
      </c>
      <c r="C17" s="365"/>
      <c r="D17" s="82">
        <v>10437181.23</v>
      </c>
      <c r="E17" s="82">
        <v>311595998.17000002</v>
      </c>
      <c r="F17" s="82">
        <v>317105281.31999999</v>
      </c>
      <c r="G17" s="211">
        <f t="shared" si="0"/>
        <v>4927898.0800000429</v>
      </c>
      <c r="H17" s="405">
        <f t="shared" si="1"/>
        <v>-5509283.1499999575</v>
      </c>
      <c r="I17" s="80"/>
      <c r="J17" s="366"/>
      <c r="K17" s="366"/>
      <c r="L17" s="366"/>
      <c r="M17" s="212"/>
      <c r="N17" s="366"/>
      <c r="O17" s="366"/>
      <c r="P17" s="366"/>
      <c r="Q17" s="212"/>
    </row>
    <row r="18" spans="1:17" s="2" customFormat="1" ht="20.100000000000001" customHeight="1">
      <c r="A18" s="16"/>
      <c r="B18" s="365" t="s">
        <v>9</v>
      </c>
      <c r="C18" s="365"/>
      <c r="D18" s="82">
        <v>7374415.6200000001</v>
      </c>
      <c r="E18" s="82">
        <v>183285703.33000001</v>
      </c>
      <c r="F18" s="82">
        <v>183142924.21000001</v>
      </c>
      <c r="G18" s="211">
        <f t="shared" si="0"/>
        <v>7517194.7400000095</v>
      </c>
      <c r="H18" s="211">
        <f t="shared" si="1"/>
        <v>142779.12000000942</v>
      </c>
      <c r="I18" s="80"/>
      <c r="J18" s="366"/>
      <c r="K18" s="366"/>
      <c r="L18" s="366"/>
      <c r="M18" s="212"/>
      <c r="N18" s="366"/>
      <c r="O18" s="366"/>
      <c r="P18" s="366"/>
      <c r="Q18" s="212"/>
    </row>
    <row r="19" spans="1:17" s="2" customFormat="1" ht="20.100000000000001" customHeight="1">
      <c r="A19" s="16"/>
      <c r="B19" s="365" t="s">
        <v>11</v>
      </c>
      <c r="C19" s="365"/>
      <c r="D19" s="82">
        <v>169927.45</v>
      </c>
      <c r="E19" s="82">
        <v>1624382.35</v>
      </c>
      <c r="F19" s="82">
        <v>1639705.81</v>
      </c>
      <c r="G19" s="211">
        <f t="shared" si="0"/>
        <v>154603.99</v>
      </c>
      <c r="H19" s="405">
        <f t="shared" si="1"/>
        <v>-15323.460000000021</v>
      </c>
      <c r="I19" s="80"/>
      <c r="J19" s="366"/>
      <c r="K19" s="366"/>
      <c r="L19" s="366"/>
      <c r="M19" s="212"/>
      <c r="N19" s="366"/>
      <c r="O19" s="366"/>
      <c r="P19" s="366"/>
      <c r="Q19" s="212"/>
    </row>
    <row r="20" spans="1:17" s="2" customFormat="1" ht="20.100000000000001" customHeight="1">
      <c r="A20" s="16"/>
      <c r="B20" s="365" t="s">
        <v>13</v>
      </c>
      <c r="C20" s="365"/>
      <c r="D20" s="82">
        <v>0</v>
      </c>
      <c r="E20" s="82">
        <v>0</v>
      </c>
      <c r="F20" s="82">
        <v>0</v>
      </c>
      <c r="G20" s="30">
        <f t="shared" si="0"/>
        <v>0</v>
      </c>
      <c r="H20" s="211">
        <f t="shared" si="1"/>
        <v>0</v>
      </c>
      <c r="I20" s="80"/>
      <c r="J20" s="366"/>
      <c r="K20" s="366"/>
      <c r="L20" s="366"/>
      <c r="M20" s="212"/>
      <c r="N20" s="366"/>
      <c r="O20" s="366"/>
      <c r="P20" s="366"/>
      <c r="Q20" s="212"/>
    </row>
    <row r="21" spans="1:17" s="2" customFormat="1" ht="20.100000000000001" customHeight="1">
      <c r="A21" s="16"/>
      <c r="B21" s="365" t="s">
        <v>15</v>
      </c>
      <c r="C21" s="365"/>
      <c r="D21" s="82">
        <v>0</v>
      </c>
      <c r="E21" s="82">
        <v>0</v>
      </c>
      <c r="F21" s="82">
        <v>0</v>
      </c>
      <c r="G21" s="30">
        <f t="shared" si="0"/>
        <v>0</v>
      </c>
      <c r="H21" s="211">
        <f t="shared" si="1"/>
        <v>0</v>
      </c>
      <c r="I21" s="80"/>
      <c r="J21" s="366"/>
      <c r="K21" s="366"/>
      <c r="L21" s="366"/>
      <c r="M21" s="212"/>
      <c r="N21" s="366"/>
      <c r="O21" s="366"/>
      <c r="P21" s="366"/>
      <c r="Q21" s="212"/>
    </row>
    <row r="22" spans="1:17" s="2" customFormat="1" ht="20.100000000000001" customHeight="1">
      <c r="A22" s="16"/>
      <c r="B22" s="365" t="s">
        <v>17</v>
      </c>
      <c r="C22" s="365"/>
      <c r="D22" s="82">
        <v>0</v>
      </c>
      <c r="E22" s="82">
        <v>0</v>
      </c>
      <c r="F22" s="82">
        <v>0</v>
      </c>
      <c r="G22" s="30">
        <f t="shared" si="0"/>
        <v>0</v>
      </c>
      <c r="H22" s="211">
        <f t="shared" si="1"/>
        <v>0</v>
      </c>
      <c r="I22" s="80"/>
      <c r="J22" s="366"/>
      <c r="K22" s="366"/>
      <c r="L22" s="366"/>
      <c r="M22" s="212"/>
      <c r="N22" s="366"/>
      <c r="O22" s="366"/>
      <c r="P22" s="366"/>
      <c r="Q22" s="212"/>
    </row>
    <row r="23" spans="1:17" ht="20.100000000000001" customHeight="1">
      <c r="A23" s="16"/>
      <c r="B23" s="365" t="s">
        <v>217</v>
      </c>
      <c r="C23" s="365"/>
      <c r="D23" s="82">
        <v>0</v>
      </c>
      <c r="E23" s="82">
        <v>0</v>
      </c>
      <c r="F23" s="82">
        <v>0</v>
      </c>
      <c r="G23" s="30">
        <f t="shared" si="0"/>
        <v>0</v>
      </c>
      <c r="H23" s="211">
        <f t="shared" si="1"/>
        <v>0</v>
      </c>
      <c r="I23" s="80"/>
      <c r="J23" s="366"/>
      <c r="K23" s="366"/>
      <c r="L23" s="366"/>
      <c r="M23" s="212"/>
      <c r="N23" s="366"/>
      <c r="O23" s="366"/>
      <c r="P23" s="366"/>
      <c r="Q23" s="212"/>
    </row>
    <row r="24" spans="1:17" ht="20.100000000000001" customHeight="1">
      <c r="A24" s="16"/>
      <c r="B24" s="213"/>
      <c r="C24" s="213"/>
      <c r="D24" s="211"/>
      <c r="E24" s="211"/>
      <c r="F24" s="211"/>
      <c r="G24" s="211"/>
      <c r="H24" s="211"/>
      <c r="I24" s="80"/>
      <c r="J24" s="367"/>
      <c r="K24" s="367"/>
      <c r="L24" s="367"/>
      <c r="M24" s="210"/>
      <c r="N24" s="367"/>
      <c r="O24" s="367"/>
      <c r="P24" s="367"/>
      <c r="Q24" s="210"/>
    </row>
    <row r="25" spans="1:17" ht="20.100000000000001" customHeight="1">
      <c r="A25" s="206"/>
      <c r="B25" s="301" t="s">
        <v>24</v>
      </c>
      <c r="C25" s="301"/>
      <c r="D25" s="201">
        <f>SUM(D27:D35)</f>
        <v>225602816.71000001</v>
      </c>
      <c r="E25" s="201">
        <f>SUM(E27:E35)</f>
        <v>235640557.34999999</v>
      </c>
      <c r="F25" s="201">
        <f>SUM(F27:F35)</f>
        <v>249979522.22</v>
      </c>
      <c r="G25" s="201">
        <f t="shared" ref="G25:G26" si="2">D25+E25-F25</f>
        <v>211263851.84</v>
      </c>
      <c r="H25" s="403">
        <f>G25-D25</f>
        <v>-14338964.870000005</v>
      </c>
      <c r="I25" s="207"/>
      <c r="J25" s="351"/>
      <c r="K25" s="351"/>
      <c r="L25" s="351"/>
      <c r="M25" s="208"/>
      <c r="N25" s="351"/>
      <c r="O25" s="351"/>
      <c r="P25" s="351"/>
      <c r="Q25" s="208"/>
    </row>
    <row r="26" spans="1:17" ht="5.0999999999999996" customHeight="1">
      <c r="A26" s="16"/>
      <c r="B26" s="76"/>
      <c r="C26" s="213"/>
      <c r="D26" s="209"/>
      <c r="E26" s="209"/>
      <c r="F26" s="209"/>
      <c r="G26" s="211">
        <f t="shared" si="2"/>
        <v>0</v>
      </c>
      <c r="H26" s="211">
        <f t="shared" ref="H26:H35" si="3">G26-D26</f>
        <v>0</v>
      </c>
      <c r="I26" s="80"/>
      <c r="J26" s="367"/>
      <c r="K26" s="367"/>
      <c r="L26" s="367"/>
      <c r="M26" s="210"/>
      <c r="N26" s="367"/>
      <c r="O26" s="367"/>
      <c r="P26" s="367"/>
      <c r="Q26" s="210"/>
    </row>
    <row r="27" spans="1:17" ht="20.100000000000001" customHeight="1">
      <c r="A27" s="16"/>
      <c r="B27" s="365" t="s">
        <v>26</v>
      </c>
      <c r="C27" s="365"/>
      <c r="D27" s="82">
        <v>0</v>
      </c>
      <c r="E27" s="82">
        <v>0</v>
      </c>
      <c r="F27" s="82">
        <v>0</v>
      </c>
      <c r="G27" s="211">
        <f>D27+E27-F27</f>
        <v>0</v>
      </c>
      <c r="H27" s="211">
        <f t="shared" si="3"/>
        <v>0</v>
      </c>
      <c r="I27" s="80"/>
      <c r="J27" s="366"/>
      <c r="K27" s="366"/>
      <c r="L27" s="366"/>
      <c r="M27" s="212"/>
      <c r="N27" s="366"/>
      <c r="O27" s="366"/>
      <c r="P27" s="366"/>
      <c r="Q27" s="212"/>
    </row>
    <row r="28" spans="1:17" ht="20.100000000000001" customHeight="1">
      <c r="A28" s="16"/>
      <c r="B28" s="365" t="s">
        <v>28</v>
      </c>
      <c r="C28" s="365"/>
      <c r="D28" s="82">
        <v>168280.06</v>
      </c>
      <c r="E28" s="82">
        <v>168280.06</v>
      </c>
      <c r="F28" s="82">
        <v>241804.06</v>
      </c>
      <c r="G28" s="211">
        <f t="shared" ref="G28:G35" si="4">D28+E28-F28</f>
        <v>94756.06</v>
      </c>
      <c r="H28" s="405">
        <f t="shared" si="3"/>
        <v>-73524</v>
      </c>
      <c r="I28" s="80"/>
      <c r="J28" s="366"/>
      <c r="K28" s="366"/>
      <c r="L28" s="366"/>
      <c r="M28" s="212"/>
      <c r="N28" s="366"/>
      <c r="O28" s="366"/>
      <c r="P28" s="366"/>
      <c r="Q28" s="212"/>
    </row>
    <row r="29" spans="1:17" ht="20.100000000000001" customHeight="1">
      <c r="A29" s="16"/>
      <c r="B29" s="365" t="s">
        <v>30</v>
      </c>
      <c r="C29" s="365"/>
      <c r="D29" s="82">
        <v>208282871.03999999</v>
      </c>
      <c r="E29" s="82">
        <v>211561013.38</v>
      </c>
      <c r="F29" s="82">
        <v>211561013.38</v>
      </c>
      <c r="G29" s="211">
        <f t="shared" si="4"/>
        <v>208282871.03999996</v>
      </c>
      <c r="H29" s="211">
        <f>G29-D29</f>
        <v>0</v>
      </c>
      <c r="I29" s="80"/>
      <c r="J29" s="366"/>
      <c r="K29" s="366"/>
      <c r="L29" s="366"/>
      <c r="M29" s="212"/>
      <c r="N29" s="366"/>
      <c r="O29" s="366"/>
      <c r="P29" s="366"/>
      <c r="Q29" s="212"/>
    </row>
    <row r="30" spans="1:17" ht="20.100000000000001" customHeight="1">
      <c r="A30" s="16"/>
      <c r="B30" s="365" t="s">
        <v>150</v>
      </c>
      <c r="C30" s="365"/>
      <c r="D30" s="82">
        <v>15887742.640000001</v>
      </c>
      <c r="E30" s="82">
        <v>16705769.359999999</v>
      </c>
      <c r="F30" s="82">
        <v>15967933.970000001</v>
      </c>
      <c r="G30" s="211">
        <f t="shared" si="4"/>
        <v>16625578.029999999</v>
      </c>
      <c r="H30" s="211">
        <f t="shared" si="3"/>
        <v>737835.38999999873</v>
      </c>
      <c r="I30" s="80"/>
      <c r="J30" s="366"/>
      <c r="K30" s="366"/>
      <c r="L30" s="366"/>
      <c r="M30" s="212"/>
      <c r="N30" s="366"/>
      <c r="O30" s="366"/>
      <c r="P30" s="366"/>
      <c r="Q30" s="212"/>
    </row>
    <row r="31" spans="1:17" ht="20.100000000000001" customHeight="1">
      <c r="A31" s="16"/>
      <c r="B31" s="365" t="s">
        <v>34</v>
      </c>
      <c r="C31" s="365"/>
      <c r="D31" s="82">
        <v>4234708.76</v>
      </c>
      <c r="E31" s="82">
        <v>4234708.76</v>
      </c>
      <c r="F31" s="82">
        <v>4234708.76</v>
      </c>
      <c r="G31" s="211">
        <f t="shared" si="4"/>
        <v>4234708.76</v>
      </c>
      <c r="H31" s="211">
        <f t="shared" si="3"/>
        <v>0</v>
      </c>
      <c r="I31" s="80"/>
      <c r="J31" s="366"/>
      <c r="K31" s="366"/>
      <c r="L31" s="366"/>
      <c r="M31" s="212"/>
      <c r="N31" s="366"/>
      <c r="O31" s="366"/>
      <c r="P31" s="366"/>
      <c r="Q31" s="212"/>
    </row>
    <row r="32" spans="1:17" ht="20.100000000000001" customHeight="1">
      <c r="A32" s="16"/>
      <c r="B32" s="365" t="s">
        <v>36</v>
      </c>
      <c r="C32" s="365"/>
      <c r="D32" s="406">
        <v>-2970785.79</v>
      </c>
      <c r="E32" s="82">
        <v>2970785.79</v>
      </c>
      <c r="F32" s="82">
        <v>17974062.050000001</v>
      </c>
      <c r="G32" s="406">
        <f t="shared" si="4"/>
        <v>-17974062.050000001</v>
      </c>
      <c r="H32" s="406">
        <f t="shared" si="3"/>
        <v>-15003276.260000002</v>
      </c>
      <c r="I32" s="80"/>
      <c r="J32" s="366"/>
      <c r="K32" s="366"/>
      <c r="L32" s="366"/>
      <c r="M32" s="212"/>
      <c r="N32" s="366"/>
      <c r="O32" s="366"/>
      <c r="P32" s="366"/>
      <c r="Q32" s="212"/>
    </row>
    <row r="33" spans="1:17" ht="20.100000000000001" customHeight="1">
      <c r="A33" s="16"/>
      <c r="B33" s="365" t="s">
        <v>38</v>
      </c>
      <c r="C33" s="365"/>
      <c r="D33" s="82">
        <v>0</v>
      </c>
      <c r="E33" s="82">
        <v>0</v>
      </c>
      <c r="F33" s="82">
        <v>0</v>
      </c>
      <c r="G33" s="211">
        <f t="shared" si="4"/>
        <v>0</v>
      </c>
      <c r="H33" s="211">
        <f t="shared" si="3"/>
        <v>0</v>
      </c>
      <c r="I33" s="80"/>
      <c r="J33" s="366"/>
      <c r="K33" s="366"/>
      <c r="L33" s="366"/>
      <c r="M33" s="212"/>
      <c r="N33" s="366"/>
      <c r="O33" s="366"/>
      <c r="P33" s="366"/>
      <c r="Q33" s="212"/>
    </row>
    <row r="34" spans="1:17" ht="20.100000000000001" customHeight="1">
      <c r="A34" s="16"/>
      <c r="B34" s="365" t="s">
        <v>39</v>
      </c>
      <c r="C34" s="365"/>
      <c r="D34" s="82">
        <v>0</v>
      </c>
      <c r="E34" s="82">
        <v>0</v>
      </c>
      <c r="F34" s="82">
        <v>0</v>
      </c>
      <c r="G34" s="211">
        <f t="shared" si="4"/>
        <v>0</v>
      </c>
      <c r="H34" s="211">
        <f t="shared" si="3"/>
        <v>0</v>
      </c>
      <c r="I34" s="80"/>
      <c r="J34" s="366"/>
      <c r="K34" s="366"/>
      <c r="L34" s="366"/>
      <c r="M34" s="212"/>
      <c r="N34" s="366"/>
      <c r="O34" s="366"/>
      <c r="P34" s="366"/>
      <c r="Q34" s="212"/>
    </row>
    <row r="35" spans="1:17" ht="20.100000000000001" customHeight="1">
      <c r="A35" s="16"/>
      <c r="B35" s="365" t="s">
        <v>41</v>
      </c>
      <c r="C35" s="365"/>
      <c r="D35" s="82">
        <v>0</v>
      </c>
      <c r="E35" s="82">
        <v>0</v>
      </c>
      <c r="F35" s="82">
        <v>0</v>
      </c>
      <c r="G35" s="211">
        <f t="shared" si="4"/>
        <v>0</v>
      </c>
      <c r="H35" s="211">
        <f t="shared" si="3"/>
        <v>0</v>
      </c>
      <c r="I35" s="80"/>
    </row>
    <row r="36" spans="1:17" ht="20.100000000000001" customHeight="1">
      <c r="A36" s="16"/>
      <c r="B36" s="214"/>
      <c r="C36" s="214"/>
      <c r="D36" s="215"/>
      <c r="E36" s="216"/>
      <c r="F36" s="216"/>
      <c r="G36" s="216"/>
      <c r="H36" s="216"/>
      <c r="I36" s="80"/>
    </row>
    <row r="37" spans="1:17" ht="6" customHeight="1" thickBot="1">
      <c r="A37" s="368"/>
      <c r="B37" s="369"/>
      <c r="C37" s="369"/>
      <c r="D37" s="369"/>
      <c r="E37" s="369"/>
      <c r="F37" s="369"/>
      <c r="G37" s="369"/>
      <c r="H37" s="369"/>
      <c r="I37" s="370"/>
    </row>
    <row r="38" spans="1:17">
      <c r="A38" s="78"/>
      <c r="B38" s="371" t="s">
        <v>214</v>
      </c>
      <c r="C38" s="371"/>
      <c r="D38" s="371"/>
      <c r="E38" s="371"/>
      <c r="F38" s="371"/>
      <c r="G38" s="371"/>
      <c r="H38" s="371"/>
      <c r="I38" s="78"/>
    </row>
    <row r="39" spans="1:17" ht="8.25" customHeight="1">
      <c r="A39" s="78"/>
      <c r="B39" s="189"/>
      <c r="C39" s="118"/>
      <c r="E39" s="78"/>
      <c r="F39" s="78"/>
      <c r="G39" s="78"/>
      <c r="H39" s="78"/>
      <c r="I39" s="78"/>
    </row>
    <row r="40" spans="1:17" ht="8.25" customHeight="1">
      <c r="A40" s="78"/>
      <c r="B40" s="189"/>
      <c r="C40" s="118"/>
      <c r="E40" s="78"/>
      <c r="F40" s="78"/>
      <c r="G40" s="78"/>
      <c r="H40" s="78"/>
      <c r="I40" s="78"/>
    </row>
    <row r="41" spans="1:17" s="2" customFormat="1" ht="49.5" customHeight="1">
      <c r="B41" s="45"/>
      <c r="C41" s="191"/>
      <c r="D41" s="191"/>
      <c r="E41" s="47"/>
      <c r="F41" s="48"/>
      <c r="G41" s="192"/>
      <c r="H41" s="192"/>
      <c r="I41" s="47"/>
    </row>
    <row r="42" spans="1:17" s="2" customFormat="1" ht="10.5" customHeight="1">
      <c r="B42" s="50"/>
      <c r="C42" s="293"/>
      <c r="D42" s="293"/>
      <c r="E42" s="47"/>
      <c r="F42" s="51"/>
      <c r="G42" s="293"/>
      <c r="H42" s="293"/>
      <c r="I42" s="52"/>
    </row>
    <row r="43" spans="1:17" s="2" customFormat="1" ht="20.100000000000001" customHeight="1">
      <c r="B43" s="53"/>
      <c r="C43" s="294"/>
      <c r="D43" s="294"/>
      <c r="E43" s="54"/>
      <c r="F43" s="51"/>
      <c r="G43" s="294"/>
      <c r="H43" s="294"/>
      <c r="I43" s="52"/>
    </row>
    <row r="44" spans="1:17" s="2" customFormat="1">
      <c r="B44" s="1"/>
      <c r="F44" s="48"/>
    </row>
    <row r="45" spans="1:17" s="2" customFormat="1">
      <c r="B45" s="1"/>
      <c r="F45" s="48"/>
    </row>
    <row r="46" spans="1:17" s="2" customFormat="1">
      <c r="B46" s="1"/>
      <c r="F46" s="48"/>
    </row>
    <row r="47" spans="1:17" s="2" customFormat="1" ht="3.75" customHeight="1">
      <c r="B47" s="1"/>
      <c r="C47" s="293"/>
      <c r="D47" s="293"/>
      <c r="F47" s="48"/>
      <c r="G47" s="293"/>
      <c r="H47" s="293"/>
    </row>
    <row r="48" spans="1:17" s="220" customFormat="1" ht="14.1" customHeight="1">
      <c r="A48" s="217"/>
      <c r="B48" s="218"/>
      <c r="C48" s="318"/>
      <c r="D48" s="318"/>
      <c r="E48" s="219"/>
      <c r="F48" s="217"/>
      <c r="G48" s="319"/>
      <c r="H48" s="319"/>
      <c r="I48" s="219"/>
      <c r="J48" s="219"/>
    </row>
    <row r="49" spans="1:11" s="220" customFormat="1"/>
    <row r="50" spans="1:11" s="220" customFormat="1" ht="14.1" customHeight="1"/>
    <row r="51" spans="1:11" s="220" customFormat="1"/>
    <row r="52" spans="1:11" s="220" customFormat="1"/>
    <row r="53" spans="1:11" s="220" customFormat="1"/>
    <row r="54" spans="1:11" s="220" customFormat="1"/>
    <row r="55" spans="1:11" s="220" customFormat="1"/>
    <row r="56" spans="1:11" s="220" customFormat="1"/>
    <row r="57" spans="1:11" s="220" customFormat="1"/>
    <row r="58" spans="1:11" s="217" customFormat="1"/>
    <row r="59" spans="1:11" ht="18" customHeight="1">
      <c r="A59" s="2"/>
      <c r="B59" s="294"/>
      <c r="C59" s="294"/>
      <c r="D59" s="221"/>
      <c r="E59" s="294"/>
      <c r="F59" s="294"/>
      <c r="G59" s="294"/>
      <c r="H59" s="294"/>
      <c r="I59" s="52"/>
      <c r="J59" s="2"/>
      <c r="K59" s="2"/>
    </row>
    <row r="60" spans="1:11" ht="42" customHeight="1">
      <c r="B60" s="2"/>
      <c r="C60" s="2"/>
      <c r="D60" s="65"/>
      <c r="E60" s="2"/>
      <c r="F60" s="2"/>
      <c r="G60" s="2"/>
      <c r="H60" s="2"/>
    </row>
    <row r="61" spans="1:11">
      <c r="B61" s="293"/>
      <c r="C61" s="293"/>
      <c r="D61" s="47"/>
      <c r="E61" s="293"/>
      <c r="F61" s="293"/>
      <c r="G61" s="293"/>
      <c r="H61" s="293"/>
    </row>
    <row r="62" spans="1:11" ht="12" customHeight="1">
      <c r="B62" s="294"/>
      <c r="C62" s="294"/>
      <c r="D62" s="54"/>
      <c r="E62" s="54"/>
      <c r="F62" s="294"/>
      <c r="G62" s="294"/>
      <c r="H62" s="2"/>
    </row>
    <row r="63" spans="1:11">
      <c r="B63" s="2"/>
      <c r="C63" s="2"/>
      <c r="D63" s="65"/>
      <c r="E63" s="2"/>
      <c r="F63" s="2"/>
      <c r="G63" s="2"/>
      <c r="H63" s="2"/>
    </row>
    <row r="64" spans="1:11">
      <c r="B64" s="2"/>
      <c r="C64" s="2"/>
      <c r="D64" s="65"/>
      <c r="E64" s="2"/>
      <c r="F64" s="2"/>
      <c r="G64" s="2"/>
      <c r="H64" s="2"/>
    </row>
    <row r="77" spans="1:2" ht="30.75" customHeight="1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  <row r="86" spans="1:2">
      <c r="A86" s="2"/>
      <c r="B86" s="2"/>
    </row>
    <row r="87" spans="1:2">
      <c r="A87" s="2"/>
      <c r="B87" s="2"/>
    </row>
    <row r="88" spans="1:2">
      <c r="A88" s="2"/>
      <c r="B88" s="2"/>
    </row>
    <row r="104" spans="4:5">
      <c r="D104" s="6"/>
      <c r="E104" s="190"/>
    </row>
    <row r="105" spans="4:5">
      <c r="D105" s="6"/>
      <c r="E105" s="190"/>
    </row>
    <row r="106" spans="4:5">
      <c r="D106" s="6"/>
      <c r="E106" s="190"/>
    </row>
    <row r="107" spans="4:5">
      <c r="D107" s="6"/>
      <c r="E107" s="190"/>
    </row>
    <row r="108" spans="4:5">
      <c r="D108" s="6"/>
      <c r="E108" s="190"/>
    </row>
    <row r="109" spans="4:5">
      <c r="D109" s="6"/>
      <c r="E109" s="190"/>
    </row>
    <row r="110" spans="4:5">
      <c r="D110" s="6"/>
      <c r="E110" s="190"/>
    </row>
  </sheetData>
  <sheetProtection formatCells="0" selectLockedCells="1"/>
  <mergeCells count="89"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C48:D48"/>
    <mergeCell ref="G48:H48"/>
    <mergeCell ref="C42:D42"/>
    <mergeCell ref="G42:H42"/>
    <mergeCell ref="C47:D47"/>
    <mergeCell ref="G47:H47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28:C28"/>
    <mergeCell ref="J28:L28"/>
    <mergeCell ref="N28:P28"/>
    <mergeCell ref="B29:C29"/>
    <mergeCell ref="J29:L29"/>
    <mergeCell ref="N29:P29"/>
    <mergeCell ref="B30:C30"/>
    <mergeCell ref="J30:L30"/>
    <mergeCell ref="N30:P30"/>
    <mergeCell ref="B31:C31"/>
    <mergeCell ref="J31:L31"/>
    <mergeCell ref="N31:P31"/>
    <mergeCell ref="J24:L24"/>
    <mergeCell ref="N24:P24"/>
    <mergeCell ref="B25:C25"/>
    <mergeCell ref="J25:L25"/>
    <mergeCell ref="N25:P25"/>
    <mergeCell ref="J26:L26"/>
    <mergeCell ref="N26:P26"/>
    <mergeCell ref="B27:C27"/>
    <mergeCell ref="J27:L27"/>
    <mergeCell ref="N27:P27"/>
    <mergeCell ref="B20:C20"/>
    <mergeCell ref="J20:L20"/>
    <mergeCell ref="N20:P20"/>
    <mergeCell ref="B21:C21"/>
    <mergeCell ref="J21:L21"/>
    <mergeCell ref="N21:P21"/>
    <mergeCell ref="B22:C22"/>
    <mergeCell ref="J22:L22"/>
    <mergeCell ref="N22:P22"/>
    <mergeCell ref="B23:C23"/>
    <mergeCell ref="J23:L23"/>
    <mergeCell ref="N23:P23"/>
    <mergeCell ref="J16:L16"/>
    <mergeCell ref="N16:P16"/>
    <mergeCell ref="B17:C17"/>
    <mergeCell ref="J17:L17"/>
    <mergeCell ref="N17:P17"/>
    <mergeCell ref="B18:C18"/>
    <mergeCell ref="J18:L18"/>
    <mergeCell ref="N18:P18"/>
    <mergeCell ref="B19:C19"/>
    <mergeCell ref="J19:L19"/>
    <mergeCell ref="N19:P19"/>
    <mergeCell ref="B15:C15"/>
    <mergeCell ref="J15:L15"/>
    <mergeCell ref="N15:P15"/>
    <mergeCell ref="A8:I8"/>
    <mergeCell ref="A9:C10"/>
    <mergeCell ref="A11:I11"/>
    <mergeCell ref="A12:I12"/>
    <mergeCell ref="B13:C13"/>
    <mergeCell ref="J13:L13"/>
    <mergeCell ref="A2:I2"/>
    <mergeCell ref="A7:I7"/>
    <mergeCell ref="N13:P13"/>
    <mergeCell ref="J14:L14"/>
    <mergeCell ref="N14:P14"/>
    <mergeCell ref="A3:I3"/>
    <mergeCell ref="A4:I4"/>
    <mergeCell ref="A5:I5"/>
    <mergeCell ref="A6:I6"/>
  </mergeCells>
  <printOptions horizontalCentered="1"/>
  <pageMargins left="0.78740157480314965" right="0.19685039370078741" top="0.59055118110236227" bottom="0.19685039370078741" header="0" footer="0"/>
  <pageSetup scale="70" orientation="landscape" horizontalDpi="300" verticalDpi="300" r:id="rId1"/>
  <headerFooter>
    <oddFooter>&amp;CContable/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0"/>
  <sheetViews>
    <sheetView view="pageBreakPreview" topLeftCell="A25" zoomScale="90" zoomScaleSheetLayoutView="90" workbookViewId="0">
      <selection activeCell="B37" sqref="B37:D37"/>
    </sheetView>
  </sheetViews>
  <sheetFormatPr baseColWidth="10" defaultRowHeight="12"/>
  <cols>
    <col min="1" max="1" width="4.85546875" style="261" customWidth="1"/>
    <col min="2" max="2" width="19.7109375" style="261" customWidth="1"/>
    <col min="3" max="3" width="18.85546875" style="261" customWidth="1"/>
    <col min="4" max="4" width="25.7109375" style="261" customWidth="1"/>
    <col min="5" max="5" width="3.42578125" style="261" customWidth="1"/>
    <col min="6" max="6" width="25.7109375" style="261" customWidth="1"/>
    <col min="7" max="7" width="34.7109375" style="261" customWidth="1"/>
    <col min="8" max="8" width="25.7109375" style="261" customWidth="1"/>
    <col min="9" max="9" width="20.85546875" style="261" customWidth="1"/>
    <col min="10" max="10" width="3.7109375" style="261" customWidth="1"/>
    <col min="11" max="16384" width="11.42578125" style="217"/>
  </cols>
  <sheetData>
    <row r="2" spans="1:18" ht="20.100000000000001" customHeight="1">
      <c r="A2" s="378" t="s">
        <v>205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8" ht="20.100000000000001" customHeight="1">
      <c r="A3" s="378" t="s">
        <v>206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1:18" ht="20.100000000000001" customHeight="1">
      <c r="A4" s="378" t="s">
        <v>152</v>
      </c>
      <c r="B4" s="378"/>
      <c r="C4" s="378"/>
      <c r="D4" s="378"/>
      <c r="E4" s="378"/>
      <c r="F4" s="378"/>
      <c r="G4" s="378"/>
      <c r="H4" s="378"/>
      <c r="I4" s="378"/>
      <c r="J4" s="378"/>
    </row>
    <row r="5" spans="1:18" ht="20.100000000000001" customHeight="1">
      <c r="A5" s="378" t="s">
        <v>210</v>
      </c>
      <c r="B5" s="378"/>
      <c r="C5" s="378"/>
      <c r="D5" s="378"/>
      <c r="E5" s="378"/>
      <c r="F5" s="378"/>
      <c r="G5" s="378"/>
      <c r="H5" s="378"/>
      <c r="I5" s="378"/>
      <c r="J5" s="378"/>
    </row>
    <row r="6" spans="1:18" ht="6" customHeight="1">
      <c r="A6" s="222"/>
      <c r="B6" s="383"/>
      <c r="C6" s="383"/>
      <c r="D6" s="384"/>
      <c r="E6" s="384"/>
      <c r="F6" s="384"/>
      <c r="G6" s="384"/>
      <c r="H6" s="384"/>
      <c r="I6" s="384"/>
      <c r="J6" s="223"/>
    </row>
    <row r="7" spans="1:18" ht="20.100000000000001" customHeight="1">
      <c r="A7" s="378" t="s">
        <v>0</v>
      </c>
      <c r="B7" s="378"/>
      <c r="C7" s="378"/>
      <c r="D7" s="378"/>
      <c r="E7" s="378"/>
      <c r="F7" s="378"/>
      <c r="G7" s="378"/>
      <c r="H7" s="378"/>
      <c r="I7" s="378"/>
      <c r="J7" s="378"/>
    </row>
    <row r="8" spans="1:18" ht="5.0999999999999996" customHeight="1">
      <c r="A8" s="224"/>
      <c r="B8" s="379"/>
      <c r="C8" s="379"/>
      <c r="D8" s="379"/>
      <c r="E8" s="379"/>
      <c r="F8" s="379"/>
      <c r="G8" s="379"/>
      <c r="H8" s="379"/>
      <c r="I8" s="379"/>
      <c r="J8" s="379"/>
    </row>
    <row r="9" spans="1:18" ht="3" customHeight="1" thickBot="1">
      <c r="A9" s="224"/>
      <c r="B9" s="379"/>
      <c r="C9" s="379"/>
      <c r="D9" s="379"/>
      <c r="E9" s="379"/>
      <c r="F9" s="379"/>
      <c r="G9" s="379"/>
      <c r="H9" s="379"/>
      <c r="I9" s="379"/>
      <c r="J9" s="379"/>
    </row>
    <row r="10" spans="1:18" ht="30" customHeight="1" thickBot="1">
      <c r="A10" s="380" t="s">
        <v>153</v>
      </c>
      <c r="B10" s="381"/>
      <c r="C10" s="381"/>
      <c r="D10" s="382"/>
      <c r="E10" s="380" t="s">
        <v>154</v>
      </c>
      <c r="F10" s="382"/>
      <c r="G10" s="285" t="s">
        <v>155</v>
      </c>
      <c r="H10" s="285" t="s">
        <v>156</v>
      </c>
      <c r="I10" s="380" t="s">
        <v>157</v>
      </c>
      <c r="J10" s="382"/>
    </row>
    <row r="11" spans="1:18" ht="14.25">
      <c r="A11" s="225" t="s">
        <v>158</v>
      </c>
      <c r="B11" s="226"/>
      <c r="C11" s="226"/>
      <c r="D11" s="226"/>
      <c r="E11" s="227"/>
      <c r="F11" s="227"/>
      <c r="G11" s="227"/>
      <c r="H11" s="228">
        <f>+H27+H43</f>
        <v>0</v>
      </c>
      <c r="I11" s="228">
        <f>+I27+I43</f>
        <v>0</v>
      </c>
      <c r="J11" s="229"/>
      <c r="K11" s="377"/>
      <c r="L11" s="377"/>
      <c r="M11" s="377"/>
      <c r="N11" s="377"/>
      <c r="O11" s="377"/>
      <c r="P11" s="350"/>
      <c r="Q11" s="350"/>
      <c r="R11" s="55"/>
    </row>
    <row r="12" spans="1:18" ht="12" customHeight="1">
      <c r="A12" s="230"/>
      <c r="B12" s="375" t="s">
        <v>159</v>
      </c>
      <c r="C12" s="375"/>
      <c r="D12" s="375"/>
      <c r="E12" s="231"/>
      <c r="F12" s="231"/>
      <c r="G12" s="231"/>
      <c r="H12" s="231"/>
      <c r="I12" s="231"/>
      <c r="J12" s="232"/>
      <c r="K12" s="367"/>
      <c r="L12" s="367"/>
      <c r="M12" s="367"/>
      <c r="N12" s="367"/>
      <c r="O12" s="367"/>
      <c r="P12" s="367"/>
      <c r="Q12" s="367"/>
      <c r="R12" s="55"/>
    </row>
    <row r="13" spans="1:18" ht="12" customHeight="1">
      <c r="A13" s="230"/>
      <c r="B13" s="373" t="s">
        <v>160</v>
      </c>
      <c r="C13" s="373"/>
      <c r="D13" s="373"/>
      <c r="E13" s="231"/>
      <c r="F13" s="233"/>
      <c r="G13" s="233"/>
      <c r="H13" s="234"/>
      <c r="I13" s="234"/>
      <c r="J13" s="232"/>
      <c r="K13" s="367"/>
      <c r="L13" s="367"/>
      <c r="M13" s="367"/>
      <c r="N13" s="367"/>
      <c r="O13" s="367"/>
      <c r="P13" s="367"/>
      <c r="Q13" s="367"/>
      <c r="R13" s="55"/>
    </row>
    <row r="14" spans="1:18" ht="12.75">
      <c r="A14" s="235"/>
      <c r="B14" s="236"/>
      <c r="C14" s="372" t="s">
        <v>161</v>
      </c>
      <c r="D14" s="372"/>
      <c r="E14" s="231"/>
      <c r="F14" s="237" t="s">
        <v>162</v>
      </c>
      <c r="G14" s="237"/>
      <c r="H14" s="238">
        <v>0</v>
      </c>
      <c r="I14" s="238">
        <v>0</v>
      </c>
      <c r="J14" s="232"/>
      <c r="K14" s="366"/>
      <c r="L14" s="366"/>
      <c r="M14" s="366"/>
      <c r="N14" s="366"/>
      <c r="O14" s="366"/>
      <c r="P14" s="367"/>
      <c r="Q14" s="367"/>
    </row>
    <row r="15" spans="1:18" ht="12.75">
      <c r="A15" s="235"/>
      <c r="B15" s="236"/>
      <c r="C15" s="372" t="s">
        <v>172</v>
      </c>
      <c r="D15" s="372"/>
      <c r="E15" s="231"/>
      <c r="F15" s="237" t="s">
        <v>162</v>
      </c>
      <c r="G15" s="237"/>
      <c r="H15" s="238">
        <v>0</v>
      </c>
      <c r="I15" s="238">
        <v>0</v>
      </c>
      <c r="J15" s="232"/>
    </row>
    <row r="16" spans="1:18" ht="12.75">
      <c r="A16" s="235"/>
      <c r="B16" s="236"/>
      <c r="C16" s="372" t="s">
        <v>163</v>
      </c>
      <c r="D16" s="372"/>
      <c r="E16" s="231"/>
      <c r="F16" s="237" t="s">
        <v>162</v>
      </c>
      <c r="G16" s="237"/>
      <c r="H16" s="238">
        <v>0</v>
      </c>
      <c r="I16" s="238">
        <v>0</v>
      </c>
      <c r="J16" s="232"/>
    </row>
    <row r="17" spans="1:18" ht="12.75">
      <c r="A17" s="235"/>
      <c r="B17" s="236"/>
      <c r="C17" s="372" t="s">
        <v>164</v>
      </c>
      <c r="D17" s="372"/>
      <c r="E17" s="231"/>
      <c r="F17" s="237" t="s">
        <v>162</v>
      </c>
      <c r="G17" s="237" t="s">
        <v>107</v>
      </c>
      <c r="H17" s="238" t="s">
        <v>187</v>
      </c>
      <c r="I17" s="238">
        <v>0</v>
      </c>
      <c r="J17" s="232"/>
    </row>
    <row r="18" spans="1:18" ht="12.75">
      <c r="A18" s="235"/>
      <c r="B18" s="236"/>
      <c r="C18" s="284"/>
      <c r="D18" s="284"/>
      <c r="E18" s="231"/>
      <c r="F18" s="237"/>
      <c r="G18" s="237"/>
      <c r="H18" s="238"/>
      <c r="I18" s="238"/>
      <c r="J18" s="232"/>
      <c r="K18" s="288"/>
      <c r="L18" s="288"/>
      <c r="M18" s="288"/>
      <c r="N18" s="288"/>
      <c r="O18" s="288"/>
      <c r="P18" s="283"/>
      <c r="Q18" s="283"/>
    </row>
    <row r="19" spans="1:18" ht="12.75">
      <c r="A19" s="235"/>
      <c r="B19" s="236"/>
      <c r="C19" s="284"/>
      <c r="D19" s="284"/>
      <c r="E19" s="231"/>
      <c r="F19" s="237"/>
      <c r="G19" s="237"/>
      <c r="H19" s="238"/>
      <c r="I19" s="238"/>
      <c r="J19" s="232"/>
      <c r="K19" s="288"/>
      <c r="L19" s="288"/>
      <c r="M19" s="288"/>
      <c r="N19" s="288"/>
      <c r="O19" s="288"/>
      <c r="P19" s="283"/>
      <c r="Q19" s="283"/>
    </row>
    <row r="20" spans="1:18" ht="4.1500000000000004" customHeight="1">
      <c r="A20" s="235"/>
      <c r="B20" s="236"/>
      <c r="C20" s="236"/>
      <c r="D20" s="218"/>
      <c r="E20" s="231"/>
      <c r="F20" s="239"/>
      <c r="G20" s="239"/>
      <c r="H20" s="240" t="s">
        <v>165</v>
      </c>
      <c r="I20" s="240" t="s">
        <v>165</v>
      </c>
      <c r="J20" s="232"/>
      <c r="K20" s="367"/>
      <c r="L20" s="367"/>
      <c r="M20" s="367"/>
      <c r="N20" s="376"/>
      <c r="O20" s="376"/>
      <c r="P20" s="367"/>
      <c r="Q20" s="367"/>
    </row>
    <row r="21" spans="1:18" ht="12" customHeight="1">
      <c r="A21" s="230"/>
      <c r="B21" s="373" t="s">
        <v>166</v>
      </c>
      <c r="C21" s="373"/>
      <c r="D21" s="373"/>
      <c r="E21" s="231"/>
      <c r="F21" s="233"/>
      <c r="G21" s="233"/>
      <c r="H21" s="234"/>
      <c r="I21" s="234"/>
      <c r="J21" s="241"/>
      <c r="K21" s="374"/>
      <c r="L21" s="374"/>
      <c r="M21" s="374"/>
      <c r="N21" s="374"/>
      <c r="O21" s="374"/>
      <c r="P21" s="367"/>
      <c r="Q21" s="367"/>
    </row>
    <row r="22" spans="1:18" ht="12.75">
      <c r="A22" s="235"/>
      <c r="B22" s="236"/>
      <c r="C22" s="372" t="s">
        <v>167</v>
      </c>
      <c r="D22" s="372"/>
      <c r="E22" s="231"/>
      <c r="F22" s="237"/>
      <c r="G22" s="237"/>
      <c r="H22" s="242">
        <v>0</v>
      </c>
      <c r="I22" s="242">
        <v>0</v>
      </c>
      <c r="J22" s="232"/>
      <c r="K22" s="374"/>
      <c r="L22" s="374"/>
      <c r="M22" s="374"/>
      <c r="N22" s="374"/>
      <c r="O22" s="374"/>
      <c r="P22" s="367"/>
      <c r="Q22" s="367"/>
    </row>
    <row r="23" spans="1:18" ht="12.75">
      <c r="A23" s="235"/>
      <c r="B23" s="236"/>
      <c r="C23" s="372" t="s">
        <v>168</v>
      </c>
      <c r="D23" s="372"/>
      <c r="E23" s="231"/>
      <c r="F23" s="237"/>
      <c r="G23" s="237"/>
      <c r="H23" s="242">
        <v>0</v>
      </c>
      <c r="I23" s="242">
        <v>0</v>
      </c>
      <c r="J23" s="232"/>
      <c r="K23" s="374"/>
      <c r="L23" s="374"/>
      <c r="M23" s="374"/>
      <c r="N23" s="374"/>
      <c r="O23" s="374"/>
      <c r="P23" s="367"/>
      <c r="Q23" s="367"/>
    </row>
    <row r="24" spans="1:18" ht="12.75">
      <c r="A24" s="235"/>
      <c r="B24" s="236"/>
      <c r="C24" s="372" t="s">
        <v>163</v>
      </c>
      <c r="D24" s="372"/>
      <c r="E24" s="231"/>
      <c r="F24" s="237"/>
      <c r="G24" s="237"/>
      <c r="H24" s="238">
        <v>0</v>
      </c>
      <c r="I24" s="238">
        <v>0</v>
      </c>
      <c r="J24" s="232"/>
      <c r="K24" s="374"/>
      <c r="L24" s="374"/>
      <c r="M24" s="374"/>
      <c r="N24" s="374"/>
      <c r="O24" s="374"/>
      <c r="P24" s="367"/>
      <c r="Q24" s="367"/>
    </row>
    <row r="25" spans="1:18" ht="12.75">
      <c r="A25" s="235"/>
      <c r="B25" s="243"/>
      <c r="C25" s="372" t="s">
        <v>164</v>
      </c>
      <c r="D25" s="372"/>
      <c r="E25" s="231"/>
      <c r="F25" s="237"/>
      <c r="G25" s="237"/>
      <c r="H25" s="242">
        <v>0</v>
      </c>
      <c r="I25" s="242">
        <v>0</v>
      </c>
      <c r="J25" s="232"/>
      <c r="K25" s="351"/>
      <c r="L25" s="351"/>
      <c r="M25" s="351"/>
      <c r="N25" s="351"/>
      <c r="O25" s="351"/>
      <c r="P25" s="367"/>
      <c r="Q25" s="367"/>
    </row>
    <row r="26" spans="1:18" ht="3" customHeight="1">
      <c r="A26" s="235"/>
      <c r="B26" s="236"/>
      <c r="C26" s="236"/>
      <c r="D26" s="218"/>
      <c r="E26" s="231"/>
      <c r="F26" s="286"/>
      <c r="G26" s="286"/>
      <c r="H26" s="244"/>
      <c r="I26" s="244"/>
      <c r="J26" s="232"/>
      <c r="K26" s="367"/>
      <c r="L26" s="367"/>
      <c r="M26" s="367"/>
      <c r="N26" s="367"/>
      <c r="O26" s="367"/>
      <c r="P26" s="367"/>
      <c r="Q26" s="367"/>
    </row>
    <row r="27" spans="1:18" ht="15" customHeight="1">
      <c r="A27" s="245"/>
      <c r="B27" s="407" t="s">
        <v>169</v>
      </c>
      <c r="C27" s="407"/>
      <c r="D27" s="407"/>
      <c r="E27" s="246"/>
      <c r="F27" s="247"/>
      <c r="G27" s="247"/>
      <c r="H27" s="248">
        <v>0</v>
      </c>
      <c r="I27" s="248">
        <v>0</v>
      </c>
      <c r="J27" s="249"/>
      <c r="K27" s="367"/>
      <c r="L27" s="367"/>
      <c r="M27" s="367"/>
      <c r="N27" s="367"/>
      <c r="O27" s="367"/>
      <c r="P27" s="367"/>
      <c r="Q27" s="367"/>
    </row>
    <row r="28" spans="1:18" ht="3.6" customHeight="1">
      <c r="A28" s="230"/>
      <c r="B28" s="236"/>
      <c r="C28" s="236"/>
      <c r="D28" s="287"/>
      <c r="E28" s="231"/>
      <c r="F28" s="286"/>
      <c r="G28" s="286"/>
      <c r="H28" s="244"/>
      <c r="I28" s="244"/>
      <c r="J28" s="241"/>
      <c r="K28" s="366"/>
      <c r="L28" s="366"/>
      <c r="M28" s="366"/>
      <c r="N28" s="366"/>
      <c r="O28" s="366"/>
      <c r="P28" s="367"/>
      <c r="Q28" s="367"/>
    </row>
    <row r="29" spans="1:18" ht="12.75">
      <c r="A29" s="230"/>
      <c r="B29" s="375" t="s">
        <v>170</v>
      </c>
      <c r="C29" s="375"/>
      <c r="D29" s="375"/>
      <c r="E29" s="231"/>
      <c r="F29" s="286"/>
      <c r="G29" s="286"/>
      <c r="H29" s="244"/>
      <c r="I29" s="244"/>
      <c r="J29" s="241"/>
      <c r="K29" s="366"/>
      <c r="L29" s="366"/>
      <c r="M29" s="366"/>
      <c r="N29" s="366"/>
      <c r="O29" s="366"/>
      <c r="P29" s="367"/>
      <c r="Q29" s="367"/>
    </row>
    <row r="30" spans="1:18" ht="12" customHeight="1">
      <c r="A30" s="230"/>
      <c r="B30" s="373" t="s">
        <v>160</v>
      </c>
      <c r="C30" s="373"/>
      <c r="D30" s="373"/>
      <c r="E30" s="231"/>
      <c r="F30" s="233"/>
      <c r="G30" s="233"/>
      <c r="H30" s="234"/>
      <c r="I30" s="234"/>
      <c r="J30" s="241"/>
      <c r="K30" s="366"/>
      <c r="L30" s="366"/>
      <c r="M30" s="366"/>
      <c r="N30" s="366"/>
      <c r="O30" s="366"/>
      <c r="P30" s="367"/>
      <c r="Q30" s="367"/>
    </row>
    <row r="31" spans="1:18" ht="14.25">
      <c r="A31" s="235"/>
      <c r="B31" s="236"/>
      <c r="C31" s="372" t="s">
        <v>161</v>
      </c>
      <c r="D31" s="372"/>
      <c r="E31" s="231"/>
      <c r="F31" s="237" t="s">
        <v>162</v>
      </c>
      <c r="G31" s="237"/>
      <c r="H31" s="238">
        <v>0</v>
      </c>
      <c r="I31" s="238">
        <v>0</v>
      </c>
      <c r="J31" s="232"/>
      <c r="K31" s="366"/>
      <c r="L31" s="366"/>
      <c r="M31" s="366"/>
      <c r="N31" s="366"/>
      <c r="O31" s="366"/>
      <c r="P31" s="367"/>
      <c r="Q31" s="367"/>
      <c r="R31" s="55"/>
    </row>
    <row r="32" spans="1:18" ht="12.6" customHeight="1">
      <c r="A32" s="235"/>
      <c r="B32" s="243"/>
      <c r="C32" s="372" t="s">
        <v>163</v>
      </c>
      <c r="D32" s="372"/>
      <c r="E32" s="231"/>
      <c r="F32" s="237"/>
      <c r="G32" s="237"/>
      <c r="H32" s="242" t="s">
        <v>187</v>
      </c>
      <c r="I32" s="242">
        <v>0</v>
      </c>
      <c r="J32" s="232"/>
      <c r="K32" s="374"/>
      <c r="L32" s="374"/>
      <c r="M32" s="374"/>
      <c r="N32" s="374"/>
      <c r="O32" s="374"/>
      <c r="P32" s="367"/>
      <c r="Q32" s="367"/>
      <c r="R32" s="55"/>
    </row>
    <row r="33" spans="1:18" ht="12.6" customHeight="1">
      <c r="A33" s="235"/>
      <c r="B33" s="243"/>
      <c r="C33" s="372" t="s">
        <v>164</v>
      </c>
      <c r="D33" s="372"/>
      <c r="E33" s="231"/>
      <c r="F33" s="237" t="s">
        <v>107</v>
      </c>
      <c r="G33" s="237" t="s">
        <v>107</v>
      </c>
      <c r="H33" s="242" t="s">
        <v>187</v>
      </c>
      <c r="I33" s="242">
        <v>0</v>
      </c>
      <c r="J33" s="232"/>
      <c r="K33" s="374"/>
      <c r="L33" s="374"/>
      <c r="M33" s="374"/>
      <c r="N33" s="374"/>
      <c r="O33" s="374"/>
      <c r="P33" s="367"/>
      <c r="Q33" s="367"/>
      <c r="R33" s="55"/>
    </row>
    <row r="34" spans="1:18" ht="14.25">
      <c r="A34" s="235"/>
      <c r="B34" s="243"/>
      <c r="C34" s="284"/>
      <c r="D34" s="284"/>
      <c r="E34" s="231"/>
      <c r="F34" s="237"/>
      <c r="G34" s="237"/>
      <c r="H34" s="238"/>
      <c r="I34" s="238"/>
      <c r="J34" s="232"/>
      <c r="K34" s="288"/>
      <c r="L34" s="288"/>
      <c r="M34" s="288"/>
      <c r="N34" s="288"/>
      <c r="O34" s="288"/>
      <c r="P34" s="283"/>
      <c r="Q34" s="283"/>
      <c r="R34" s="55"/>
    </row>
    <row r="35" spans="1:18" ht="12.6" customHeight="1">
      <c r="A35" s="235"/>
      <c r="B35" s="243"/>
      <c r="C35" s="284"/>
      <c r="D35" s="284"/>
      <c r="E35" s="231"/>
      <c r="F35" s="237"/>
      <c r="G35" s="237"/>
      <c r="H35" s="238"/>
      <c r="I35" s="238"/>
      <c r="J35" s="232"/>
      <c r="K35" s="288"/>
      <c r="L35" s="288"/>
      <c r="M35" s="288"/>
      <c r="N35" s="288"/>
      <c r="O35" s="288"/>
      <c r="P35" s="283"/>
      <c r="Q35" s="283"/>
      <c r="R35" s="55"/>
    </row>
    <row r="36" spans="1:18" ht="3" customHeight="1">
      <c r="A36" s="235"/>
      <c r="B36" s="236"/>
      <c r="C36" s="236"/>
      <c r="D36" s="218"/>
      <c r="E36" s="231"/>
      <c r="F36" s="286"/>
      <c r="G36" s="286"/>
      <c r="H36" s="244" t="s">
        <v>165</v>
      </c>
      <c r="I36" s="244" t="s">
        <v>165</v>
      </c>
      <c r="J36" s="232"/>
      <c r="K36" s="374"/>
      <c r="L36" s="374"/>
      <c r="M36" s="374"/>
      <c r="N36" s="374"/>
      <c r="O36" s="374"/>
      <c r="P36" s="367"/>
      <c r="Q36" s="367"/>
      <c r="R36" s="55"/>
    </row>
    <row r="37" spans="1:18" ht="14.25">
      <c r="A37" s="230"/>
      <c r="B37" s="373" t="s">
        <v>166</v>
      </c>
      <c r="C37" s="373"/>
      <c r="D37" s="373"/>
      <c r="E37" s="231"/>
      <c r="F37" s="233"/>
      <c r="G37" s="233"/>
      <c r="H37" s="250">
        <v>0</v>
      </c>
      <c r="I37" s="250">
        <v>0</v>
      </c>
      <c r="J37" s="241"/>
      <c r="K37" s="374"/>
      <c r="L37" s="374"/>
      <c r="M37" s="374"/>
      <c r="N37" s="374"/>
      <c r="O37" s="374"/>
      <c r="P37" s="367"/>
      <c r="Q37" s="367"/>
      <c r="R37" s="55"/>
    </row>
    <row r="38" spans="1:18" ht="13.15" customHeight="1">
      <c r="A38" s="235"/>
      <c r="B38" s="236"/>
      <c r="C38" s="372" t="s">
        <v>167</v>
      </c>
      <c r="D38" s="372"/>
      <c r="E38" s="231"/>
      <c r="F38" s="237"/>
      <c r="G38" s="237"/>
      <c r="H38" s="242">
        <v>0</v>
      </c>
      <c r="I38" s="242">
        <v>0</v>
      </c>
      <c r="J38" s="232"/>
      <c r="K38" s="351"/>
      <c r="L38" s="351"/>
      <c r="M38" s="351"/>
      <c r="N38" s="351"/>
      <c r="O38" s="351"/>
      <c r="P38" s="367"/>
      <c r="Q38" s="367"/>
      <c r="R38" s="55"/>
    </row>
    <row r="39" spans="1:18" ht="13.15" customHeight="1">
      <c r="A39" s="235"/>
      <c r="B39" s="236"/>
      <c r="C39" s="372" t="s">
        <v>168</v>
      </c>
      <c r="D39" s="372"/>
      <c r="E39" s="231"/>
      <c r="F39" s="237"/>
      <c r="G39" s="237"/>
      <c r="H39" s="242">
        <v>0</v>
      </c>
      <c r="I39" s="242">
        <v>0</v>
      </c>
      <c r="J39" s="232"/>
      <c r="K39" s="367"/>
      <c r="L39" s="367"/>
      <c r="M39" s="367"/>
      <c r="N39" s="367"/>
      <c r="O39" s="367"/>
      <c r="P39" s="367"/>
      <c r="Q39" s="367"/>
      <c r="R39" s="367"/>
    </row>
    <row r="40" spans="1:18" ht="13.15" customHeight="1">
      <c r="A40" s="235"/>
      <c r="B40" s="236"/>
      <c r="C40" s="372" t="s">
        <v>163</v>
      </c>
      <c r="D40" s="372"/>
      <c r="E40" s="231"/>
      <c r="F40" s="237"/>
      <c r="G40" s="237"/>
      <c r="H40" s="242">
        <v>0</v>
      </c>
      <c r="I40" s="242">
        <v>0</v>
      </c>
      <c r="J40" s="232"/>
      <c r="K40" s="366"/>
      <c r="L40" s="366"/>
      <c r="M40" s="366"/>
      <c r="N40" s="366"/>
      <c r="O40" s="366"/>
      <c r="P40" s="366"/>
      <c r="Q40" s="367"/>
      <c r="R40" s="367"/>
    </row>
    <row r="41" spans="1:18" ht="13.15" customHeight="1">
      <c r="A41" s="235"/>
      <c r="B41" s="231"/>
      <c r="C41" s="372" t="s">
        <v>164</v>
      </c>
      <c r="D41" s="372"/>
      <c r="E41" s="231"/>
      <c r="F41" s="237"/>
      <c r="G41" s="237"/>
      <c r="H41" s="238">
        <v>0</v>
      </c>
      <c r="I41" s="238">
        <v>0</v>
      </c>
      <c r="J41" s="232"/>
      <c r="K41" s="366"/>
      <c r="L41" s="366"/>
      <c r="M41" s="366"/>
      <c r="N41" s="366"/>
      <c r="O41" s="366"/>
      <c r="P41" s="366"/>
      <c r="Q41" s="367"/>
      <c r="R41" s="367"/>
    </row>
    <row r="42" spans="1:18" ht="3.6" customHeight="1">
      <c r="A42" s="235"/>
      <c r="B42" s="231"/>
      <c r="C42" s="231"/>
      <c r="D42" s="218"/>
      <c r="E42" s="231"/>
      <c r="F42" s="286"/>
      <c r="G42" s="286"/>
      <c r="H42" s="244"/>
      <c r="I42" s="244"/>
      <c r="J42" s="232"/>
      <c r="K42" s="367"/>
      <c r="L42" s="367"/>
      <c r="M42" s="367"/>
      <c r="N42" s="367"/>
      <c r="O42" s="367"/>
      <c r="P42" s="367"/>
      <c r="Q42" s="367"/>
      <c r="R42" s="367"/>
    </row>
    <row r="43" spans="1:18" ht="12.75">
      <c r="A43" s="245"/>
      <c r="B43" s="407" t="s">
        <v>171</v>
      </c>
      <c r="C43" s="407"/>
      <c r="D43" s="407"/>
      <c r="E43" s="246"/>
      <c r="F43" s="251"/>
      <c r="G43" s="251"/>
      <c r="H43" s="248">
        <f>SUM(H31:H42)</f>
        <v>0</v>
      </c>
      <c r="I43" s="248">
        <f>SUM(I31:I42)</f>
        <v>0</v>
      </c>
      <c r="J43" s="249"/>
      <c r="K43" s="366"/>
      <c r="L43" s="366"/>
      <c r="M43" s="366"/>
      <c r="N43" s="366"/>
      <c r="O43" s="366"/>
      <c r="P43" s="366"/>
      <c r="Q43" s="367"/>
      <c r="R43" s="367"/>
    </row>
    <row r="44" spans="1:18" ht="15" customHeight="1">
      <c r="A44" s="235"/>
      <c r="B44" s="236"/>
      <c r="C44" s="236"/>
      <c r="D44" s="218"/>
      <c r="E44" s="231"/>
      <c r="F44" s="286"/>
      <c r="G44" s="286"/>
      <c r="H44" s="244"/>
      <c r="I44" s="244"/>
      <c r="J44" s="232"/>
      <c r="K44" s="367"/>
      <c r="L44" s="367"/>
      <c r="M44" s="367"/>
      <c r="N44" s="367"/>
      <c r="O44" s="367"/>
      <c r="P44" s="367"/>
      <c r="Q44" s="367"/>
      <c r="R44" s="367"/>
    </row>
    <row r="45" spans="1:18" ht="12.75">
      <c r="A45" s="411" t="s">
        <v>179</v>
      </c>
      <c r="B45" s="411"/>
      <c r="C45" s="253"/>
      <c r="D45" s="253"/>
      <c r="E45" s="252"/>
      <c r="F45" s="253"/>
      <c r="G45" s="253"/>
      <c r="H45" s="254">
        <f>+H46</f>
        <v>16615586.970000001</v>
      </c>
      <c r="I45" s="254">
        <f>+I46</f>
        <v>9702623.3200000003</v>
      </c>
      <c r="J45" s="255"/>
      <c r="K45" s="351"/>
      <c r="L45" s="351"/>
      <c r="M45" s="351"/>
      <c r="N45" s="351"/>
      <c r="O45" s="351"/>
      <c r="P45" s="351"/>
      <c r="Q45" s="367"/>
      <c r="R45" s="367"/>
    </row>
    <row r="46" spans="1:18" ht="12.75">
      <c r="A46" s="408"/>
      <c r="B46" s="409"/>
      <c r="C46" s="410" t="s">
        <v>172</v>
      </c>
      <c r="D46" s="410"/>
      <c r="E46" s="217"/>
      <c r="F46" s="237" t="s">
        <v>162</v>
      </c>
      <c r="G46" s="237" t="s">
        <v>173</v>
      </c>
      <c r="H46" s="238">
        <v>16615586.970000001</v>
      </c>
      <c r="I46" s="238">
        <v>9702623.3200000003</v>
      </c>
      <c r="J46" s="232"/>
    </row>
    <row r="47" spans="1:18" ht="12.75">
      <c r="A47" s="235"/>
      <c r="B47" s="287"/>
      <c r="C47" s="284"/>
      <c r="D47" s="284"/>
      <c r="E47" s="218"/>
      <c r="F47" s="237"/>
      <c r="G47" s="237"/>
      <c r="H47" s="238"/>
      <c r="I47" s="238"/>
      <c r="J47" s="232"/>
    </row>
    <row r="48" spans="1:18" ht="15" thickBot="1">
      <c r="A48" s="256" t="s">
        <v>174</v>
      </c>
      <c r="B48" s="256"/>
      <c r="C48" s="256"/>
      <c r="D48" s="256"/>
      <c r="E48" s="257"/>
      <c r="F48" s="258"/>
      <c r="G48" s="258"/>
      <c r="H48" s="259">
        <f>+H11+H45</f>
        <v>16615586.970000001</v>
      </c>
      <c r="I48" s="259">
        <f>+I11+I45</f>
        <v>9702623.3200000003</v>
      </c>
      <c r="J48" s="260"/>
    </row>
    <row r="49" spans="1:10" s="220" customFormat="1" ht="14.25" customHeight="1">
      <c r="A49" s="217"/>
      <c r="B49" s="372" t="s">
        <v>214</v>
      </c>
      <c r="C49" s="372"/>
      <c r="D49" s="372"/>
      <c r="E49" s="372"/>
      <c r="F49" s="372"/>
      <c r="G49" s="372"/>
      <c r="H49" s="372"/>
      <c r="I49" s="372"/>
      <c r="J49" s="372"/>
    </row>
    <row r="50" spans="1:10" s="220" customFormat="1" ht="14.1" customHeight="1">
      <c r="A50" s="217"/>
      <c r="B50" s="218"/>
      <c r="C50" s="318"/>
      <c r="D50" s="318"/>
      <c r="E50" s="219"/>
      <c r="F50" s="217"/>
      <c r="G50" s="319"/>
      <c r="H50" s="319"/>
      <c r="I50" s="219"/>
      <c r="J50" s="219"/>
    </row>
    <row r="51" spans="1:10" s="220" customFormat="1"/>
    <row r="52" spans="1:10" s="220" customFormat="1" ht="14.1" customHeight="1"/>
    <row r="53" spans="1:10" s="220" customFormat="1"/>
    <row r="54" spans="1:10" s="220" customFormat="1"/>
    <row r="55" spans="1:10" s="220" customFormat="1"/>
    <row r="56" spans="1:10" s="220" customFormat="1"/>
    <row r="57" spans="1:10" s="220" customFormat="1"/>
    <row r="58" spans="1:10" s="220" customFormat="1"/>
    <row r="59" spans="1:10" s="220" customFormat="1"/>
    <row r="60" spans="1:10">
      <c r="A60" s="217"/>
      <c r="B60" s="217"/>
      <c r="C60" s="217"/>
      <c r="D60" s="217"/>
      <c r="E60" s="217"/>
      <c r="F60" s="217"/>
      <c r="G60" s="217"/>
      <c r="H60" s="217"/>
      <c r="I60" s="217"/>
      <c r="J60" s="217"/>
    </row>
  </sheetData>
  <sheetProtection selectLockedCells="1"/>
  <mergeCells count="123">
    <mergeCell ref="A2:J2"/>
    <mergeCell ref="C24:D24"/>
    <mergeCell ref="C31:D31"/>
    <mergeCell ref="C39:D39"/>
    <mergeCell ref="B49:J49"/>
    <mergeCell ref="C50:D50"/>
    <mergeCell ref="G50:H50"/>
    <mergeCell ref="A7:J7"/>
    <mergeCell ref="B8:J8"/>
    <mergeCell ref="B9:J9"/>
    <mergeCell ref="A10:D10"/>
    <mergeCell ref="E10:F10"/>
    <mergeCell ref="I10:J10"/>
    <mergeCell ref="A3:J3"/>
    <mergeCell ref="A4:J4"/>
    <mergeCell ref="A5:J5"/>
    <mergeCell ref="B6:C6"/>
    <mergeCell ref="D6:I6"/>
    <mergeCell ref="C15:D15"/>
    <mergeCell ref="A45:B45"/>
    <mergeCell ref="K11:M11"/>
    <mergeCell ref="N11:O11"/>
    <mergeCell ref="P11:Q11"/>
    <mergeCell ref="B12:D12"/>
    <mergeCell ref="K12:M12"/>
    <mergeCell ref="N12:O12"/>
    <mergeCell ref="P12:Q12"/>
    <mergeCell ref="B13:D13"/>
    <mergeCell ref="K13:M13"/>
    <mergeCell ref="N13:O13"/>
    <mergeCell ref="P13:Q13"/>
    <mergeCell ref="N14:O14"/>
    <mergeCell ref="P14:Q14"/>
    <mergeCell ref="C14:D14"/>
    <mergeCell ref="K14:M14"/>
    <mergeCell ref="C16:D16"/>
    <mergeCell ref="C17:D17"/>
    <mergeCell ref="K20:M20"/>
    <mergeCell ref="N20:O20"/>
    <mergeCell ref="P20:Q20"/>
    <mergeCell ref="N21:O21"/>
    <mergeCell ref="P21:Q21"/>
    <mergeCell ref="C22:D22"/>
    <mergeCell ref="K22:M22"/>
    <mergeCell ref="N22:O22"/>
    <mergeCell ref="P22:Q22"/>
    <mergeCell ref="B21:D21"/>
    <mergeCell ref="K21:M21"/>
    <mergeCell ref="N23:O23"/>
    <mergeCell ref="P23:Q23"/>
    <mergeCell ref="K24:M24"/>
    <mergeCell ref="N24:O24"/>
    <mergeCell ref="P24:Q24"/>
    <mergeCell ref="C23:D23"/>
    <mergeCell ref="K23:M23"/>
    <mergeCell ref="B27:D27"/>
    <mergeCell ref="K27:M27"/>
    <mergeCell ref="N25:O25"/>
    <mergeCell ref="P25:Q25"/>
    <mergeCell ref="K26:M26"/>
    <mergeCell ref="N26:O26"/>
    <mergeCell ref="P26:Q26"/>
    <mergeCell ref="C25:D25"/>
    <mergeCell ref="K25:M25"/>
    <mergeCell ref="N27:O27"/>
    <mergeCell ref="P27:Q27"/>
    <mergeCell ref="K28:M28"/>
    <mergeCell ref="N28:O28"/>
    <mergeCell ref="P28:Q28"/>
    <mergeCell ref="N29:O29"/>
    <mergeCell ref="P29:Q29"/>
    <mergeCell ref="B30:D30"/>
    <mergeCell ref="K30:M30"/>
    <mergeCell ref="N30:O30"/>
    <mergeCell ref="P30:Q30"/>
    <mergeCell ref="B29:D29"/>
    <mergeCell ref="K29:M29"/>
    <mergeCell ref="K31:M31"/>
    <mergeCell ref="N31:O31"/>
    <mergeCell ref="P31:Q31"/>
    <mergeCell ref="C32:D32"/>
    <mergeCell ref="K32:M32"/>
    <mergeCell ref="N32:O32"/>
    <mergeCell ref="P32:Q32"/>
    <mergeCell ref="C33:D33"/>
    <mergeCell ref="K33:M33"/>
    <mergeCell ref="N33:O33"/>
    <mergeCell ref="P33:Q33"/>
    <mergeCell ref="P36:Q36"/>
    <mergeCell ref="B37:D37"/>
    <mergeCell ref="K37:M37"/>
    <mergeCell ref="N37:O37"/>
    <mergeCell ref="P37:Q37"/>
    <mergeCell ref="K36:M36"/>
    <mergeCell ref="N36:O36"/>
    <mergeCell ref="N38:O38"/>
    <mergeCell ref="P38:Q38"/>
    <mergeCell ref="K39:N39"/>
    <mergeCell ref="O39:P39"/>
    <mergeCell ref="Q39:R39"/>
    <mergeCell ref="C38:D38"/>
    <mergeCell ref="K38:M38"/>
    <mergeCell ref="O40:P40"/>
    <mergeCell ref="Q40:R40"/>
    <mergeCell ref="C41:D41"/>
    <mergeCell ref="K41:N41"/>
    <mergeCell ref="O41:P41"/>
    <mergeCell ref="Q41:R41"/>
    <mergeCell ref="C40:D40"/>
    <mergeCell ref="K40:N40"/>
    <mergeCell ref="Q42:R42"/>
    <mergeCell ref="B43:D43"/>
    <mergeCell ref="K43:N43"/>
    <mergeCell ref="O43:P43"/>
    <mergeCell ref="Q43:R43"/>
    <mergeCell ref="K42:N42"/>
    <mergeCell ref="O42:P42"/>
    <mergeCell ref="Q44:R44"/>
    <mergeCell ref="K45:N45"/>
    <mergeCell ref="O45:P45"/>
    <mergeCell ref="Q45:R45"/>
    <mergeCell ref="K44:N44"/>
    <mergeCell ref="O44:P44"/>
  </mergeCells>
  <printOptions horizontalCentered="1"/>
  <pageMargins left="0.78740157480314965" right="0.19685039370078741" top="0.59055118110236227" bottom="0.19685039370078741" header="0" footer="0"/>
  <pageSetup scale="71" orientation="landscape" horizontalDpi="300" verticalDpi="300" r:id="rId1"/>
  <headerFooter>
    <oddFooter>&amp;CContable/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tabSelected="1" view="pageBreakPreview" zoomScale="90" zoomScaleSheetLayoutView="90" workbookViewId="0">
      <selection activeCell="F63" sqref="F63"/>
    </sheetView>
  </sheetViews>
  <sheetFormatPr baseColWidth="10" defaultColWidth="11.42578125" defaultRowHeight="12"/>
  <cols>
    <col min="1" max="1" width="4.85546875" style="261" customWidth="1"/>
    <col min="2" max="2" width="19.7109375" style="261" customWidth="1"/>
    <col min="3" max="3" width="18.85546875" style="261" customWidth="1"/>
    <col min="4" max="4" width="25.7109375" style="261" customWidth="1"/>
    <col min="5" max="5" width="3.42578125" style="261" customWidth="1"/>
    <col min="6" max="6" width="25.7109375" style="261" customWidth="1"/>
    <col min="7" max="7" width="34.7109375" style="261" customWidth="1"/>
    <col min="8" max="8" width="25.7109375" style="261" customWidth="1"/>
    <col min="9" max="9" width="20.85546875" style="261" customWidth="1"/>
    <col min="10" max="10" width="3.7109375" style="261" customWidth="1"/>
    <col min="11" max="11" width="11.42578125" style="217"/>
    <col min="12" max="12" width="19" style="217" customWidth="1"/>
    <col min="13" max="13" width="21.28515625" style="217" customWidth="1"/>
    <col min="14" max="16384" width="11.42578125" style="217"/>
  </cols>
  <sheetData>
    <row r="2" spans="1:18" ht="20.100000000000001" customHeight="1">
      <c r="A2" s="378" t="s">
        <v>205</v>
      </c>
      <c r="B2" s="378"/>
      <c r="C2" s="378"/>
      <c r="D2" s="378"/>
      <c r="E2" s="378"/>
      <c r="F2" s="378"/>
      <c r="G2" s="378"/>
      <c r="H2" s="378"/>
      <c r="I2" s="378"/>
      <c r="J2" s="378"/>
      <c r="K2" s="282"/>
      <c r="L2" s="262"/>
      <c r="M2" s="262"/>
      <c r="N2" s="262"/>
      <c r="O2" s="262"/>
      <c r="P2" s="262"/>
      <c r="Q2" s="262"/>
      <c r="R2" s="262"/>
    </row>
    <row r="3" spans="1:18" ht="20.100000000000001" customHeight="1">
      <c r="A3" s="378" t="s">
        <v>206</v>
      </c>
      <c r="B3" s="378"/>
      <c r="C3" s="378"/>
      <c r="D3" s="378"/>
      <c r="E3" s="378"/>
      <c r="F3" s="378"/>
      <c r="G3" s="378"/>
      <c r="H3" s="378"/>
      <c r="I3" s="378"/>
      <c r="J3" s="378"/>
      <c r="K3" s="385"/>
      <c r="L3" s="385"/>
      <c r="M3" s="385"/>
      <c r="N3" s="385"/>
      <c r="O3" s="385"/>
      <c r="P3" s="385"/>
      <c r="Q3" s="385"/>
      <c r="R3" s="385"/>
    </row>
    <row r="4" spans="1:18" ht="20.100000000000001" customHeight="1">
      <c r="A4" s="378" t="s">
        <v>175</v>
      </c>
      <c r="B4" s="378"/>
      <c r="C4" s="378"/>
      <c r="D4" s="378"/>
      <c r="E4" s="378"/>
      <c r="F4" s="378"/>
      <c r="G4" s="378"/>
      <c r="H4" s="378"/>
      <c r="I4" s="378"/>
      <c r="J4" s="378"/>
      <c r="K4" s="385"/>
      <c r="L4" s="385"/>
      <c r="M4" s="385"/>
      <c r="N4" s="385"/>
      <c r="O4" s="385"/>
      <c r="P4" s="385"/>
      <c r="Q4" s="385"/>
      <c r="R4" s="385"/>
    </row>
    <row r="5" spans="1:18" ht="20.100000000000001" customHeight="1">
      <c r="A5" s="378" t="s">
        <v>211</v>
      </c>
      <c r="B5" s="378"/>
      <c r="C5" s="378"/>
      <c r="D5" s="378"/>
      <c r="E5" s="378"/>
      <c r="F5" s="378"/>
      <c r="G5" s="378"/>
      <c r="H5" s="378"/>
      <c r="I5" s="378"/>
      <c r="J5" s="378"/>
      <c r="K5" s="55"/>
      <c r="L5" s="55"/>
      <c r="M5" s="55"/>
      <c r="N5" s="55"/>
      <c r="O5" s="55"/>
      <c r="P5" s="55"/>
      <c r="Q5" s="55"/>
      <c r="R5" s="55"/>
    </row>
    <row r="6" spans="1:18" ht="6" customHeight="1">
      <c r="A6" s="222"/>
      <c r="B6" s="383"/>
      <c r="C6" s="383"/>
      <c r="D6" s="384"/>
      <c r="E6" s="384"/>
      <c r="F6" s="384"/>
      <c r="G6" s="384"/>
      <c r="H6" s="384"/>
      <c r="I6" s="384"/>
      <c r="J6" s="223"/>
      <c r="K6" s="55"/>
      <c r="L6" s="55"/>
      <c r="M6" s="55"/>
      <c r="N6" s="55"/>
      <c r="O6" s="55"/>
      <c r="P6" s="55"/>
      <c r="Q6" s="55"/>
      <c r="R6" s="55"/>
    </row>
    <row r="7" spans="1:18" ht="20.100000000000001" customHeight="1">
      <c r="A7" s="392" t="s">
        <v>0</v>
      </c>
      <c r="B7" s="392"/>
      <c r="C7" s="392"/>
      <c r="D7" s="392"/>
      <c r="E7" s="392"/>
      <c r="F7" s="392"/>
      <c r="G7" s="392"/>
      <c r="H7" s="392"/>
      <c r="I7" s="392"/>
      <c r="J7" s="392"/>
      <c r="K7" s="55"/>
      <c r="L7" s="55"/>
      <c r="M7" s="55"/>
      <c r="N7" s="55"/>
      <c r="O7" s="55"/>
      <c r="P7" s="55"/>
      <c r="Q7" s="55"/>
      <c r="R7" s="55"/>
    </row>
    <row r="8" spans="1:18" ht="5.0999999999999996" customHeight="1">
      <c r="A8" s="224"/>
      <c r="B8" s="379"/>
      <c r="C8" s="379"/>
      <c r="D8" s="379"/>
      <c r="E8" s="379"/>
      <c r="F8" s="379"/>
      <c r="G8" s="379"/>
      <c r="H8" s="379"/>
      <c r="I8" s="379"/>
      <c r="J8" s="379"/>
      <c r="K8" s="55"/>
      <c r="L8" s="55"/>
      <c r="M8" s="55"/>
      <c r="N8" s="55"/>
      <c r="O8" s="55"/>
      <c r="P8" s="55"/>
      <c r="Q8" s="55"/>
      <c r="R8" s="55"/>
    </row>
    <row r="9" spans="1:18" ht="3" customHeight="1" thickBot="1">
      <c r="A9" s="224"/>
      <c r="B9" s="379"/>
      <c r="C9" s="379"/>
      <c r="D9" s="379"/>
      <c r="E9" s="379"/>
      <c r="F9" s="379"/>
      <c r="G9" s="379"/>
      <c r="H9" s="379"/>
      <c r="I9" s="379"/>
      <c r="J9" s="379"/>
      <c r="K9" s="55"/>
      <c r="L9" s="55"/>
      <c r="M9" s="55"/>
      <c r="N9" s="55"/>
      <c r="O9" s="55"/>
      <c r="P9" s="55"/>
      <c r="Q9" s="55"/>
      <c r="R9" s="55"/>
    </row>
    <row r="10" spans="1:18" ht="30" customHeight="1" thickBot="1">
      <c r="A10" s="387" t="s">
        <v>176</v>
      </c>
      <c r="B10" s="387"/>
      <c r="C10" s="387"/>
      <c r="D10" s="388"/>
      <c r="E10" s="389" t="s">
        <v>177</v>
      </c>
      <c r="F10" s="390"/>
      <c r="G10" s="391"/>
      <c r="H10" s="263" t="s">
        <v>156</v>
      </c>
      <c r="I10" s="389" t="s">
        <v>157</v>
      </c>
      <c r="J10" s="390"/>
      <c r="K10" s="55"/>
      <c r="L10" s="55"/>
      <c r="M10" s="55"/>
      <c r="N10" s="55"/>
      <c r="O10" s="55"/>
      <c r="P10" s="55"/>
      <c r="Q10" s="55"/>
      <c r="R10" s="55"/>
    </row>
    <row r="11" spans="1:18" ht="12" customHeight="1">
      <c r="A11" s="264"/>
      <c r="B11" s="386"/>
      <c r="C11" s="386"/>
      <c r="D11" s="386"/>
      <c r="E11" s="265"/>
      <c r="F11" s="266"/>
      <c r="G11" s="266"/>
      <c r="H11" s="267"/>
      <c r="I11" s="267"/>
      <c r="J11" s="268"/>
      <c r="K11" s="55"/>
      <c r="L11" s="55"/>
      <c r="M11" s="55"/>
      <c r="N11" s="55"/>
      <c r="O11" s="55"/>
      <c r="P11" s="55"/>
      <c r="Q11" s="55"/>
      <c r="R11" s="55"/>
    </row>
    <row r="12" spans="1:18" ht="14.25">
      <c r="A12" s="235"/>
      <c r="B12" s="236"/>
      <c r="C12" s="372"/>
      <c r="D12" s="372"/>
      <c r="E12" s="231"/>
      <c r="F12" s="237"/>
      <c r="G12" s="237"/>
      <c r="H12" s="238"/>
      <c r="I12" s="238"/>
      <c r="J12" s="232"/>
      <c r="K12" s="55"/>
      <c r="L12" s="55"/>
      <c r="M12" s="55"/>
      <c r="N12" s="55"/>
      <c r="O12" s="55"/>
      <c r="P12" s="55"/>
      <c r="Q12" s="55"/>
      <c r="R12" s="55"/>
    </row>
    <row r="13" spans="1:18" ht="14.25">
      <c r="A13" s="235"/>
      <c r="B13" s="236"/>
      <c r="C13" s="372"/>
      <c r="D13" s="372"/>
      <c r="E13" s="231"/>
      <c r="F13" s="237"/>
      <c r="G13" s="237"/>
      <c r="H13" s="238"/>
      <c r="I13" s="238"/>
      <c r="J13" s="232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35"/>
      <c r="B14" s="236"/>
      <c r="C14" s="372"/>
      <c r="D14" s="372"/>
      <c r="E14" s="231"/>
      <c r="F14" s="237"/>
      <c r="G14" s="237"/>
      <c r="H14" s="238"/>
      <c r="I14" s="238"/>
      <c r="J14" s="232"/>
    </row>
    <row r="15" spans="1:18" ht="12.75">
      <c r="A15" s="235"/>
      <c r="B15" s="236"/>
      <c r="C15" s="372"/>
      <c r="D15" s="372"/>
      <c r="E15" s="231"/>
      <c r="F15" s="237"/>
      <c r="G15" s="237"/>
      <c r="H15" s="238"/>
      <c r="I15" s="238"/>
      <c r="J15" s="232"/>
    </row>
    <row r="16" spans="1:18" ht="12.75">
      <c r="A16" s="235"/>
      <c r="B16" s="236"/>
      <c r="C16" s="372"/>
      <c r="D16" s="372"/>
      <c r="E16" s="231"/>
      <c r="F16" s="237"/>
      <c r="G16" s="237"/>
      <c r="H16" s="238"/>
      <c r="I16" s="238"/>
      <c r="J16" s="232"/>
    </row>
    <row r="17" spans="1:10" ht="12.75">
      <c r="A17" s="235"/>
      <c r="B17" s="236"/>
      <c r="C17" s="372"/>
      <c r="D17" s="372"/>
      <c r="E17" s="231"/>
      <c r="F17" s="237"/>
      <c r="G17" s="237"/>
      <c r="H17" s="238"/>
      <c r="I17" s="238"/>
      <c r="J17" s="232"/>
    </row>
    <row r="18" spans="1:10" ht="12.75">
      <c r="A18" s="235"/>
      <c r="B18" s="236"/>
      <c r="C18" s="372"/>
      <c r="D18" s="372"/>
      <c r="E18" s="231"/>
      <c r="F18" s="237"/>
      <c r="G18" s="237"/>
      <c r="H18" s="238"/>
      <c r="I18" s="238"/>
      <c r="J18" s="232"/>
    </row>
    <row r="19" spans="1:10" ht="12.75">
      <c r="A19" s="235"/>
      <c r="B19" s="236"/>
      <c r="C19" s="372"/>
      <c r="D19" s="372"/>
      <c r="E19" s="231"/>
      <c r="F19" s="237"/>
      <c r="G19" s="237"/>
      <c r="H19" s="238"/>
      <c r="I19" s="238"/>
      <c r="J19" s="232"/>
    </row>
    <row r="20" spans="1:10" ht="4.1500000000000004" customHeight="1">
      <c r="A20" s="235"/>
      <c r="B20" s="236"/>
      <c r="C20" s="236"/>
      <c r="D20" s="218"/>
      <c r="E20" s="231"/>
      <c r="F20" s="239"/>
      <c r="G20" s="239"/>
      <c r="H20" s="240"/>
      <c r="I20" s="240"/>
      <c r="J20" s="232"/>
    </row>
    <row r="21" spans="1:10" ht="12" customHeight="1">
      <c r="A21" s="230"/>
      <c r="B21" s="373"/>
      <c r="C21" s="373"/>
      <c r="D21" s="373"/>
      <c r="E21" s="231"/>
      <c r="F21" s="233"/>
      <c r="G21" s="233"/>
      <c r="H21" s="234"/>
      <c r="I21" s="234"/>
      <c r="J21" s="241"/>
    </row>
    <row r="22" spans="1:10" ht="12.75">
      <c r="A22" s="235"/>
      <c r="B22" s="236"/>
      <c r="C22" s="372"/>
      <c r="D22" s="372"/>
      <c r="E22" s="231"/>
      <c r="F22" s="237"/>
      <c r="G22" s="237"/>
      <c r="H22" s="238"/>
      <c r="I22" s="238"/>
      <c r="J22" s="232"/>
    </row>
    <row r="23" spans="1:10" ht="12.75">
      <c r="A23" s="235"/>
      <c r="B23" s="236"/>
      <c r="C23" s="372"/>
      <c r="D23" s="372"/>
      <c r="E23" s="231"/>
      <c r="F23" s="237"/>
      <c r="G23" s="237"/>
      <c r="H23" s="238"/>
      <c r="I23" s="238"/>
      <c r="J23" s="232"/>
    </row>
    <row r="24" spans="1:10" ht="12.75">
      <c r="A24" s="235"/>
      <c r="B24" s="236"/>
      <c r="C24" s="372"/>
      <c r="D24" s="372"/>
      <c r="E24" s="231"/>
      <c r="F24" s="237"/>
      <c r="G24" s="237"/>
      <c r="H24" s="238"/>
      <c r="I24" s="238"/>
      <c r="J24" s="232"/>
    </row>
    <row r="25" spans="1:10" ht="12.75">
      <c r="A25" s="235"/>
      <c r="B25" s="236"/>
      <c r="C25" s="372"/>
      <c r="D25" s="372"/>
      <c r="E25" s="231"/>
      <c r="F25" s="237"/>
      <c r="G25" s="237"/>
      <c r="H25" s="238"/>
      <c r="I25" s="238"/>
      <c r="J25" s="232"/>
    </row>
    <row r="26" spans="1:10" ht="12.75">
      <c r="A26" s="235"/>
      <c r="B26" s="236"/>
      <c r="C26" s="372"/>
      <c r="D26" s="372"/>
      <c r="E26" s="231"/>
      <c r="F26" s="237"/>
      <c r="G26" s="237"/>
      <c r="H26" s="238"/>
      <c r="I26" s="238"/>
      <c r="J26" s="232"/>
    </row>
    <row r="27" spans="1:10" ht="12.75">
      <c r="A27" s="235"/>
      <c r="B27" s="236"/>
      <c r="C27" s="372"/>
      <c r="D27" s="372"/>
      <c r="E27" s="231"/>
      <c r="F27" s="237"/>
      <c r="G27" s="237"/>
      <c r="H27" s="238"/>
      <c r="I27" s="238"/>
      <c r="J27" s="232"/>
    </row>
    <row r="28" spans="1:10" ht="12.75">
      <c r="A28" s="235"/>
      <c r="B28" s="236"/>
      <c r="C28" s="372"/>
      <c r="D28" s="372"/>
      <c r="E28" s="231"/>
      <c r="F28" s="237"/>
      <c r="G28" s="237"/>
      <c r="H28" s="238"/>
      <c r="I28" s="238"/>
      <c r="J28" s="232"/>
    </row>
    <row r="29" spans="1:10" ht="12.6" customHeight="1">
      <c r="A29" s="235"/>
      <c r="B29" s="236"/>
      <c r="C29" s="372"/>
      <c r="D29" s="372"/>
      <c r="E29" s="231"/>
      <c r="F29" s="237"/>
      <c r="G29" s="237"/>
      <c r="H29" s="238"/>
      <c r="I29" s="238"/>
      <c r="J29" s="232"/>
    </row>
    <row r="30" spans="1:10" ht="12.6" customHeight="1">
      <c r="A30" s="235"/>
      <c r="B30" s="236"/>
      <c r="C30" s="372"/>
      <c r="D30" s="372"/>
      <c r="E30" s="231"/>
      <c r="F30" s="237"/>
      <c r="G30" s="237"/>
      <c r="H30" s="238"/>
      <c r="I30" s="238"/>
      <c r="J30" s="232"/>
    </row>
    <row r="31" spans="1:10" ht="12.6" customHeight="1">
      <c r="A31" s="235"/>
      <c r="B31" s="236"/>
      <c r="C31" s="284"/>
      <c r="D31" s="284"/>
      <c r="E31" s="231"/>
      <c r="F31" s="237"/>
      <c r="G31" s="237"/>
      <c r="H31" s="238"/>
      <c r="I31" s="238"/>
      <c r="J31" s="232"/>
    </row>
    <row r="32" spans="1:10" ht="12.6" customHeight="1">
      <c r="A32" s="235"/>
      <c r="B32" s="236"/>
      <c r="C32" s="284"/>
      <c r="D32" s="284"/>
      <c r="E32" s="231"/>
      <c r="F32" s="237"/>
      <c r="G32" s="237"/>
      <c r="H32" s="238"/>
      <c r="I32" s="238"/>
      <c r="J32" s="232"/>
    </row>
    <row r="33" spans="1:10" ht="12.6" customHeight="1">
      <c r="A33" s="235"/>
      <c r="B33" s="236"/>
      <c r="C33" s="284"/>
      <c r="D33" s="284"/>
      <c r="E33" s="231"/>
      <c r="F33" s="237"/>
      <c r="G33" s="237"/>
      <c r="H33" s="238"/>
      <c r="I33" s="238"/>
      <c r="J33" s="232"/>
    </row>
    <row r="34" spans="1:10" ht="12.6" customHeight="1">
      <c r="A34" s="235"/>
      <c r="B34" s="236"/>
      <c r="C34" s="284"/>
      <c r="D34" s="284"/>
      <c r="E34" s="231"/>
      <c r="F34" s="237"/>
      <c r="G34" s="237"/>
      <c r="H34" s="238"/>
      <c r="I34" s="238"/>
      <c r="J34" s="232"/>
    </row>
    <row r="35" spans="1:10" ht="12.6" customHeight="1">
      <c r="A35" s="235"/>
      <c r="B35" s="236"/>
      <c r="C35" s="284"/>
      <c r="D35" s="284"/>
      <c r="E35" s="231"/>
      <c r="F35" s="237"/>
      <c r="G35" s="237"/>
      <c r="H35" s="238"/>
      <c r="I35" s="238"/>
      <c r="J35" s="232"/>
    </row>
    <row r="36" spans="1:10" ht="12.6" customHeight="1">
      <c r="A36" s="235"/>
      <c r="B36" s="236"/>
      <c r="C36" s="284"/>
      <c r="D36" s="284"/>
      <c r="E36" s="231"/>
      <c r="F36" s="237"/>
      <c r="G36" s="237"/>
      <c r="H36" s="238"/>
      <c r="I36" s="238"/>
      <c r="J36" s="232"/>
    </row>
    <row r="37" spans="1:10" ht="12.6" customHeight="1">
      <c r="A37" s="235"/>
      <c r="B37" s="236"/>
      <c r="C37" s="284"/>
      <c r="D37" s="284"/>
      <c r="E37" s="231"/>
      <c r="F37" s="237"/>
      <c r="G37" s="237"/>
      <c r="H37" s="238"/>
      <c r="I37" s="238"/>
      <c r="J37" s="232"/>
    </row>
    <row r="38" spans="1:10" ht="12.6" customHeight="1">
      <c r="A38" s="235"/>
      <c r="B38" s="236"/>
      <c r="C38" s="284"/>
      <c r="D38" s="284"/>
      <c r="E38" s="231"/>
      <c r="F38" s="237"/>
      <c r="G38" s="237"/>
      <c r="H38" s="238"/>
      <c r="I38" s="238"/>
      <c r="J38" s="232"/>
    </row>
    <row r="39" spans="1:10" ht="12.6" customHeight="1">
      <c r="A39" s="235"/>
      <c r="B39" s="236"/>
      <c r="C39" s="284"/>
      <c r="D39" s="284"/>
      <c r="E39" s="231"/>
      <c r="F39" s="237"/>
      <c r="G39" s="237"/>
      <c r="H39" s="238"/>
      <c r="I39" s="238"/>
      <c r="J39" s="232"/>
    </row>
    <row r="40" spans="1:10" ht="12.6" customHeight="1">
      <c r="A40" s="235"/>
      <c r="B40" s="236"/>
      <c r="C40" s="284"/>
      <c r="D40" s="284"/>
      <c r="E40" s="231"/>
      <c r="F40" s="237"/>
      <c r="G40" s="237"/>
      <c r="H40" s="238"/>
      <c r="I40" s="238"/>
      <c r="J40" s="232"/>
    </row>
    <row r="41" spans="1:10" ht="12.6" customHeight="1">
      <c r="A41" s="235"/>
      <c r="B41" s="236"/>
      <c r="C41" s="284"/>
      <c r="D41" s="284"/>
      <c r="E41" s="231"/>
      <c r="F41" s="237"/>
      <c r="G41" s="237"/>
      <c r="H41" s="238"/>
      <c r="I41" s="238"/>
      <c r="J41" s="232"/>
    </row>
    <row r="42" spans="1:10" ht="12.6" customHeight="1">
      <c r="A42" s="235"/>
      <c r="B42" s="236"/>
      <c r="C42" s="284"/>
      <c r="D42" s="284"/>
      <c r="E42" s="231"/>
      <c r="F42" s="237"/>
      <c r="G42" s="237"/>
      <c r="H42" s="238"/>
      <c r="I42" s="238"/>
      <c r="J42" s="232"/>
    </row>
    <row r="43" spans="1:10" ht="12.6" customHeight="1">
      <c r="A43" s="235"/>
      <c r="B43" s="236"/>
      <c r="C43" s="372"/>
      <c r="D43" s="372"/>
      <c r="E43" s="231"/>
      <c r="F43" s="237"/>
      <c r="G43" s="237"/>
      <c r="H43" s="238"/>
      <c r="I43" s="238"/>
      <c r="J43" s="232"/>
    </row>
    <row r="44" spans="1:10" ht="12.6" customHeight="1">
      <c r="A44" s="235"/>
      <c r="B44" s="236"/>
      <c r="C44" s="372"/>
      <c r="D44" s="372"/>
      <c r="E44" s="231"/>
      <c r="F44" s="237"/>
      <c r="G44" s="237"/>
      <c r="H44" s="238"/>
      <c r="I44" s="238"/>
      <c r="J44" s="232"/>
    </row>
    <row r="45" spans="1:10" ht="12.6" customHeight="1">
      <c r="A45" s="235"/>
      <c r="B45" s="243"/>
      <c r="C45" s="372"/>
      <c r="D45" s="372"/>
      <c r="E45" s="243"/>
      <c r="F45" s="269"/>
      <c r="G45" s="269"/>
      <c r="H45" s="238"/>
      <c r="I45" s="238"/>
      <c r="J45" s="232"/>
    </row>
    <row r="46" spans="1:10" ht="12.6" customHeight="1">
      <c r="A46" s="235"/>
      <c r="B46" s="243"/>
      <c r="C46" s="372"/>
      <c r="D46" s="372"/>
      <c r="E46" s="243"/>
      <c r="F46" s="269"/>
      <c r="G46" s="269"/>
      <c r="H46" s="238"/>
      <c r="I46" s="238"/>
      <c r="J46" s="232"/>
    </row>
    <row r="47" spans="1:10" ht="3" customHeight="1">
      <c r="A47" s="235"/>
      <c r="B47" s="236"/>
      <c r="C47" s="236"/>
      <c r="D47" s="218"/>
      <c r="E47" s="231"/>
      <c r="F47" s="286"/>
      <c r="G47" s="286"/>
      <c r="H47" s="244"/>
      <c r="I47" s="244"/>
      <c r="J47" s="232"/>
    </row>
    <row r="48" spans="1:10" ht="12.75">
      <c r="A48" s="230"/>
      <c r="B48" s="373"/>
      <c r="C48" s="373"/>
      <c r="D48" s="373"/>
      <c r="E48" s="231"/>
      <c r="F48" s="233"/>
      <c r="G48" s="233"/>
      <c r="H48" s="234"/>
      <c r="I48" s="234"/>
      <c r="J48" s="241"/>
    </row>
    <row r="49" spans="1:10" ht="13.15" customHeight="1">
      <c r="A49" s="235"/>
      <c r="B49" s="236"/>
      <c r="C49" s="372"/>
      <c r="D49" s="372"/>
      <c r="E49" s="231"/>
      <c r="F49" s="237"/>
      <c r="G49" s="237"/>
      <c r="H49" s="238"/>
      <c r="I49" s="238"/>
      <c r="J49" s="232"/>
    </row>
    <row r="50" spans="1:10" ht="7.15" customHeight="1" thickBot="1">
      <c r="A50" s="270"/>
      <c r="B50" s="271"/>
      <c r="C50" s="271"/>
      <c r="D50" s="272"/>
      <c r="E50" s="273"/>
      <c r="F50" s="274"/>
      <c r="G50" s="274"/>
      <c r="H50" s="275"/>
      <c r="I50" s="275"/>
      <c r="J50" s="276"/>
    </row>
    <row r="51" spans="1:10" s="220" customFormat="1" ht="14.25" customHeight="1">
      <c r="A51" s="217"/>
      <c r="B51" s="372" t="s">
        <v>151</v>
      </c>
      <c r="C51" s="372"/>
      <c r="D51" s="372"/>
      <c r="E51" s="372"/>
      <c r="F51" s="372"/>
      <c r="G51" s="372"/>
      <c r="H51" s="372"/>
      <c r="I51" s="372"/>
      <c r="J51" s="372"/>
    </row>
    <row r="52" spans="1:10" s="220" customFormat="1" ht="14.1" customHeight="1">
      <c r="A52" s="217"/>
      <c r="B52" s="231"/>
      <c r="C52" s="393"/>
      <c r="D52" s="393"/>
      <c r="E52" s="289"/>
      <c r="F52" s="290"/>
      <c r="G52" s="394"/>
      <c r="H52" s="394"/>
      <c r="I52" s="289"/>
      <c r="J52" s="289"/>
    </row>
    <row r="53" spans="1:10" s="220" customFormat="1">
      <c r="B53" s="291"/>
      <c r="C53" s="291"/>
      <c r="D53" s="291"/>
      <c r="E53" s="291"/>
      <c r="F53" s="291"/>
      <c r="G53" s="291"/>
      <c r="H53" s="291"/>
      <c r="I53" s="291"/>
      <c r="J53" s="291"/>
    </row>
    <row r="54" spans="1:10" s="220" customFormat="1" ht="14.1" customHeight="1">
      <c r="B54" s="291"/>
      <c r="C54" s="291"/>
      <c r="D54" s="291"/>
      <c r="E54" s="291"/>
      <c r="F54" s="291"/>
      <c r="G54" s="291"/>
      <c r="H54" s="291"/>
      <c r="I54" s="291"/>
      <c r="J54" s="291"/>
    </row>
    <row r="55" spans="1:10" s="220" customFormat="1">
      <c r="B55" s="291"/>
      <c r="C55" s="291"/>
      <c r="D55" s="291"/>
      <c r="E55" s="291"/>
      <c r="F55" s="291"/>
      <c r="G55" s="291"/>
      <c r="H55" s="291"/>
      <c r="I55" s="291"/>
      <c r="J55" s="291"/>
    </row>
    <row r="56" spans="1:10" s="220" customFormat="1">
      <c r="B56" s="291"/>
      <c r="C56" s="291"/>
      <c r="D56" s="291"/>
      <c r="E56" s="291"/>
      <c r="F56" s="291"/>
      <c r="G56" s="291"/>
      <c r="H56" s="291"/>
      <c r="I56" s="291"/>
      <c r="J56" s="291"/>
    </row>
    <row r="57" spans="1:10" s="220" customFormat="1">
      <c r="B57" s="291"/>
      <c r="C57" s="291"/>
      <c r="D57" s="291"/>
      <c r="E57" s="291"/>
      <c r="F57" s="291"/>
      <c r="G57" s="291"/>
      <c r="H57" s="291"/>
      <c r="I57" s="291"/>
      <c r="J57" s="291"/>
    </row>
    <row r="58" spans="1:10" s="220" customFormat="1">
      <c r="B58" s="291"/>
      <c r="C58" s="291"/>
      <c r="D58" s="291"/>
      <c r="E58" s="291"/>
      <c r="F58" s="291"/>
      <c r="G58" s="291"/>
      <c r="H58" s="291"/>
      <c r="I58" s="291"/>
      <c r="J58" s="291"/>
    </row>
    <row r="59" spans="1:10" s="220" customFormat="1">
      <c r="B59" s="291"/>
      <c r="C59" s="291"/>
      <c r="D59" s="291"/>
      <c r="E59" s="291"/>
      <c r="F59" s="291"/>
      <c r="G59" s="291"/>
      <c r="H59" s="291"/>
      <c r="I59" s="291"/>
      <c r="J59" s="291"/>
    </row>
    <row r="60" spans="1:10" s="220" customFormat="1">
      <c r="B60" s="291"/>
      <c r="C60" s="291"/>
      <c r="D60" s="291"/>
      <c r="E60" s="291"/>
      <c r="F60" s="291"/>
      <c r="G60" s="291"/>
      <c r="H60" s="291"/>
      <c r="I60" s="291"/>
      <c r="J60" s="291"/>
    </row>
    <row r="61" spans="1:10" s="220" customFormat="1">
      <c r="B61" s="291"/>
      <c r="C61" s="291"/>
      <c r="D61" s="291"/>
      <c r="E61" s="291"/>
      <c r="F61" s="291"/>
      <c r="G61" s="291"/>
      <c r="H61" s="291"/>
      <c r="I61" s="291"/>
      <c r="J61" s="291"/>
    </row>
    <row r="62" spans="1:10">
      <c r="A62" s="217"/>
      <c r="B62" s="290"/>
      <c r="C62" s="290"/>
      <c r="D62" s="290"/>
      <c r="E62" s="290"/>
      <c r="F62" s="290"/>
      <c r="G62" s="290"/>
      <c r="H62" s="290"/>
      <c r="I62" s="290"/>
      <c r="J62" s="290"/>
    </row>
    <row r="63" spans="1:10" ht="15" customHeight="1">
      <c r="A63" s="217"/>
      <c r="B63" s="277"/>
      <c r="C63" s="294"/>
      <c r="D63" s="294"/>
      <c r="E63" s="217"/>
      <c r="F63" s="278"/>
      <c r="G63" s="294"/>
      <c r="H63" s="294"/>
      <c r="I63" s="231"/>
      <c r="J63" s="219"/>
    </row>
    <row r="64" spans="1:10">
      <c r="E64" s="278"/>
    </row>
    <row r="65" spans="3:8">
      <c r="C65" s="293"/>
      <c r="D65" s="293"/>
      <c r="E65" s="47"/>
      <c r="F65" s="47"/>
      <c r="G65" s="293"/>
      <c r="H65" s="293"/>
    </row>
    <row r="66" spans="3:8">
      <c r="C66" s="294"/>
      <c r="D66" s="294"/>
      <c r="E66" s="54"/>
      <c r="F66" s="54"/>
      <c r="G66" s="294"/>
      <c r="H66" s="294"/>
    </row>
    <row r="86" spans="2:11">
      <c r="B86" s="217"/>
      <c r="C86" s="218"/>
      <c r="D86" s="280"/>
      <c r="E86" s="280"/>
      <c r="F86" s="219"/>
      <c r="G86" s="217"/>
      <c r="H86" s="281"/>
      <c r="I86" s="281"/>
      <c r="J86" s="219"/>
      <c r="K86" s="219"/>
    </row>
    <row r="87" spans="2:11">
      <c r="B87" s="217"/>
      <c r="C87" s="218"/>
      <c r="D87" s="280"/>
      <c r="E87" s="280"/>
      <c r="F87" s="219"/>
      <c r="G87" s="217"/>
      <c r="H87" s="281"/>
      <c r="I87" s="281"/>
      <c r="J87" s="219"/>
      <c r="K87" s="219"/>
    </row>
    <row r="88" spans="2:11">
      <c r="B88" s="217"/>
      <c r="C88" s="218"/>
      <c r="D88" s="280"/>
      <c r="E88" s="280"/>
      <c r="F88" s="219"/>
      <c r="G88" s="217"/>
      <c r="H88" s="281"/>
      <c r="I88" s="281"/>
      <c r="J88" s="219"/>
      <c r="K88" s="219"/>
    </row>
    <row r="89" spans="2:11">
      <c r="B89" s="217"/>
      <c r="C89" s="218"/>
      <c r="D89" s="280"/>
      <c r="E89" s="280"/>
      <c r="F89" s="219"/>
      <c r="G89" s="217"/>
      <c r="H89" s="281"/>
      <c r="I89" s="281"/>
      <c r="J89" s="219"/>
      <c r="K89" s="219"/>
    </row>
    <row r="90" spans="2:11">
      <c r="B90" s="217"/>
      <c r="C90" s="218"/>
      <c r="D90" s="280"/>
      <c r="E90" s="280"/>
      <c r="F90" s="219"/>
      <c r="G90" s="217"/>
      <c r="H90" s="281"/>
      <c r="I90" s="281"/>
      <c r="J90" s="219"/>
      <c r="K90" s="219"/>
    </row>
    <row r="91" spans="2:11">
      <c r="B91" s="217"/>
      <c r="C91" s="218"/>
      <c r="D91" s="280"/>
      <c r="E91" s="280"/>
      <c r="F91" s="219"/>
      <c r="G91" s="217"/>
      <c r="H91" s="281"/>
      <c r="I91" s="281"/>
      <c r="J91" s="219"/>
      <c r="K91" s="219"/>
    </row>
    <row r="92" spans="2:11">
      <c r="B92" s="217"/>
      <c r="C92" s="279"/>
      <c r="D92" s="293"/>
      <c r="E92" s="293"/>
      <c r="F92" s="219"/>
      <c r="G92" s="219"/>
      <c r="H92" s="293"/>
      <c r="I92" s="293"/>
      <c r="J92" s="231"/>
      <c r="K92" s="219"/>
    </row>
  </sheetData>
  <sheetProtection selectLockedCells="1"/>
  <mergeCells count="50">
    <mergeCell ref="D92:E92"/>
    <mergeCell ref="H92:I92"/>
    <mergeCell ref="C63:D63"/>
    <mergeCell ref="G63:H63"/>
    <mergeCell ref="C65:D65"/>
    <mergeCell ref="G65:H65"/>
    <mergeCell ref="C66:D66"/>
    <mergeCell ref="G66:H66"/>
    <mergeCell ref="C17:D17"/>
    <mergeCell ref="C52:D52"/>
    <mergeCell ref="G52:H52"/>
    <mergeCell ref="B51:J51"/>
    <mergeCell ref="C43:D43"/>
    <mergeCell ref="C44:D44"/>
    <mergeCell ref="C45:D45"/>
    <mergeCell ref="C46:D46"/>
    <mergeCell ref="B48:D48"/>
    <mergeCell ref="C49:D49"/>
    <mergeCell ref="I10:J10"/>
    <mergeCell ref="A7:J7"/>
    <mergeCell ref="A3:J3"/>
    <mergeCell ref="K3:R3"/>
    <mergeCell ref="C30:D30"/>
    <mergeCell ref="C18:D18"/>
    <mergeCell ref="C19:D19"/>
    <mergeCell ref="B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6:D16"/>
    <mergeCell ref="A2:J2"/>
    <mergeCell ref="A4:J4"/>
    <mergeCell ref="K4:R4"/>
    <mergeCell ref="A5:J5"/>
    <mergeCell ref="B6:C6"/>
    <mergeCell ref="D6:I6"/>
    <mergeCell ref="B11:D11"/>
    <mergeCell ref="C12:D12"/>
    <mergeCell ref="C13:D13"/>
    <mergeCell ref="C14:D14"/>
    <mergeCell ref="C15:D15"/>
    <mergeCell ref="B8:J8"/>
    <mergeCell ref="B9:J9"/>
    <mergeCell ref="A10:D10"/>
    <mergeCell ref="E10:G10"/>
  </mergeCells>
  <printOptions horizontalCentered="1"/>
  <pageMargins left="0.78740157480314965" right="0.19685039370078741" top="0.59055118110236227" bottom="0.19685039370078741" header="0" footer="0"/>
  <pageSetup scale="71" orientation="landscape" horizontalDpi="300" verticalDpi="300" r:id="rId1"/>
  <headerFooter>
    <oddFooter>&amp;CContable/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ESF</vt:lpstr>
      <vt:lpstr>EA </vt:lpstr>
      <vt:lpstr>EVHP </vt:lpstr>
      <vt:lpstr>ECSF</vt:lpstr>
      <vt:lpstr>EFE</vt:lpstr>
      <vt:lpstr>EAA</vt:lpstr>
      <vt:lpstr>EADoP</vt:lpstr>
      <vt:lpstr>I.P.C.</vt:lpstr>
      <vt:lpstr>'EA '!Área_de_impresión</vt:lpstr>
      <vt:lpstr>EAA!Área_de_impresión</vt:lpstr>
      <vt:lpstr>EADoP!Área_de_impresión</vt:lpstr>
      <vt:lpstr>ECSF!Área_de_impresión</vt:lpstr>
      <vt:lpstr>EFE!Área_de_impresión</vt:lpstr>
      <vt:lpstr>ESF!Área_de_impresión</vt:lpstr>
      <vt:lpstr>'EVHP '!Área_de_impresión</vt:lpstr>
      <vt:lpstr>I.P.C.!Área_de_impresión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HP</cp:lastModifiedBy>
  <cp:lastPrinted>2021-02-06T03:12:46Z</cp:lastPrinted>
  <dcterms:created xsi:type="dcterms:W3CDTF">2015-01-30T23:15:20Z</dcterms:created>
  <dcterms:modified xsi:type="dcterms:W3CDTF">2021-02-06T03:12:49Z</dcterms:modified>
</cp:coreProperties>
</file>